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6\ПРОЕКТ БЮДЖЕТУ 2026-2028\РІШЕННЯ про місцевий бюджет\БЮДЖЕТ Бібрська МТГ 2026\"/>
    </mc:Choice>
  </mc:AlternateContent>
  <bookViews>
    <workbookView xWindow="0" yWindow="0" windowWidth="19200" windowHeight="8050"/>
  </bookViews>
  <sheets>
    <sheet name="Додаток 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 i="1" l="1"/>
  <c r="G10" i="1"/>
  <c r="H10" i="1"/>
  <c r="J10" i="1"/>
  <c r="K10" i="1"/>
  <c r="L10" i="1"/>
  <c r="M10" i="1"/>
  <c r="N10" i="1"/>
  <c r="O10" i="1"/>
  <c r="E26" i="1"/>
  <c r="F26" i="1"/>
  <c r="F11" i="1"/>
  <c r="F10" i="1" s="1"/>
  <c r="G11" i="1"/>
  <c r="H11" i="1"/>
  <c r="I11" i="1"/>
  <c r="I10" i="1" s="1"/>
  <c r="J11" i="1"/>
  <c r="K11" i="1"/>
  <c r="L11" i="1"/>
  <c r="M11" i="1"/>
  <c r="N11" i="1"/>
  <c r="O11" i="1"/>
  <c r="E11" i="1"/>
  <c r="E10" i="1" s="1"/>
  <c r="E12" i="1"/>
  <c r="F73" i="1" l="1"/>
  <c r="F67" i="1"/>
  <c r="E73" i="1"/>
  <c r="P73" i="1" l="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11" i="1" s="1"/>
  <c r="P25" i="1"/>
  <c r="P24" i="1"/>
  <c r="P23" i="1"/>
  <c r="P22" i="1"/>
  <c r="P21" i="1"/>
  <c r="P20" i="1"/>
  <c r="P19" i="1"/>
  <c r="P18" i="1"/>
  <c r="P17" i="1"/>
  <c r="P16" i="1"/>
  <c r="P15" i="1"/>
  <c r="P14" i="1"/>
  <c r="P13" i="1"/>
  <c r="P12" i="1"/>
</calcChain>
</file>

<file path=xl/sharedStrings.xml><?xml version="1.0" encoding="utf-8"?>
<sst xmlns="http://schemas.openxmlformats.org/spreadsheetml/2006/main" count="282" uniqueCount="226">
  <si>
    <t>Додаток 3</t>
  </si>
  <si>
    <t>1353600000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</si>
  <si>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</si>
  <si>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</si>
  <si>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</si>
  <si>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</si>
  <si>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</si>
  <si>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</si>
  <si>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</si>
  <si>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</si>
  <si>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</si>
  <si>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</si>
  <si>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</si>
  <si>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</si>
  <si>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</si>
  <si>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</si>
  <si>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</si>
  <si>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</si>
  <si>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</si>
  <si>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
  </si>
  <si>
    <t>Виконавчий комітет Бібрської міської ради</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</si>
  <si>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</si>
  <si>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</si>
  <si>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</si>
  <si>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</si>
  <si>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</si>
  <si>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0210180</t>
  </si>
  <si>
    <t>0180</t>
  </si>
  <si>
    <t>0133</t>
  </si>
  <si>
    <t>Інша діяльність у сфері державного управління</t>
  </si>
  <si>
    <t>0212010</t>
  </si>
  <si>
    <t>2010</t>
  </si>
  <si>
    <t>0731</t>
  </si>
  <si>
    <t>Багатопрофільна стаціонарна медична допомога населенню</t>
  </si>
  <si>
    <t>0212111</t>
  </si>
  <si>
    <t>2111</t>
  </si>
  <si>
    <t>0726</t>
  </si>
  <si>
    <t>Первинна медична допомога населенню, що надається центрами первинної медичної (медико-санітарної) допомоги</t>
  </si>
  <si>
    <t>0212146</t>
  </si>
  <si>
    <t>2146</t>
  </si>
  <si>
    <t>0763</t>
  </si>
  <si>
    <t>Відшкодування вартості лікарських засобів для лікування окремих захворювань</t>
  </si>
  <si>
    <t>0212152</t>
  </si>
  <si>
    <t>2152</t>
  </si>
  <si>
    <t>Інші програми та заходи у сфері охорони здоров`я</t>
  </si>
  <si>
    <t>0213031</t>
  </si>
  <si>
    <t>3031</t>
  </si>
  <si>
    <t>1030</t>
  </si>
  <si>
    <t>Надання інших пільг окремим категоріям громадян відповідно до законодавства</t>
  </si>
  <si>
    <t>0213033</t>
  </si>
  <si>
    <t>3033</t>
  </si>
  <si>
    <t>1070</t>
  </si>
  <si>
    <t>Компенсаційні виплати на пільговий проїзд автомобільним транспортом окремим категоріям громадян</t>
  </si>
  <si>
    <t>0213035</t>
  </si>
  <si>
    <t>3035</t>
  </si>
  <si>
    <t>Компенсаційні виплати за пільговий проїзд окремих категорій громадян на залізничному транспорті</t>
  </si>
  <si>
    <t>0213104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</si>
  <si>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</si>
  <si>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</si>
  <si>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</si>
  <si>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0213121</t>
  </si>
  <si>
    <t>3121</t>
  </si>
  <si>
    <t>1040</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</si>
  <si>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</si>
  <si>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0213160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</si>
  <si>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</si>
  <si>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</si>
  <si>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</si>
  <si>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0213180</t>
  </si>
  <si>
    <t>3180</t>
  </si>
  <si>
    <t>1060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</si>
  <si>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</si>
  <si>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0213193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</si>
  <si>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</si>
  <si>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</si>
  <si>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0213242</t>
  </si>
  <si>
    <t>3242</t>
  </si>
  <si>
    <t>1090</t>
  </si>
  <si>
    <t>Інші заходи у сфері соціального захисту і соціального забезпечення</t>
  </si>
  <si>
    <t>0214060</t>
  </si>
  <si>
    <t>4060</t>
  </si>
  <si>
    <t>0828</t>
  </si>
  <si>
    <t>Забезпечення діяльності палаців i будинків культури, клубів, центрів дозвілля та iнших клубних закладів</t>
  </si>
  <si>
    <t>0214083</t>
  </si>
  <si>
    <t>4083</t>
  </si>
  <si>
    <t>0829</t>
  </si>
  <si>
    <t>Підготовка та реалізація публічних інвестиційних проектів / програм публічних інвестицій за рахунок коштів місцевого бюджету в галузі культури і мистецтва</t>
  </si>
  <si>
    <t>0214084</t>
  </si>
  <si>
    <t>4084</t>
  </si>
  <si>
    <t>Проектування, реставрація та охорона пам`яток культурної спадщини</t>
  </si>
  <si>
    <t>0216011</t>
  </si>
  <si>
    <t>6011</t>
  </si>
  <si>
    <t>0610</t>
  </si>
  <si>
    <t>Експлуатація та технічне обслуговування житлового фонду</t>
  </si>
  <si>
    <t>0216013</t>
  </si>
  <si>
    <t>6013</t>
  </si>
  <si>
    <t>0620</t>
  </si>
  <si>
    <t>Забезпечення діяльності водопровідно-каналізаційного господарства</t>
  </si>
  <si>
    <t>0216030</t>
  </si>
  <si>
    <t>6030</t>
  </si>
  <si>
    <t>Організація благоустрою населених пунктів</t>
  </si>
  <si>
    <t>0216071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</si>
  <si>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</si>
  <si>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</si>
  <si>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</si>
  <si>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0217110</t>
  </si>
  <si>
    <t>7110</t>
  </si>
  <si>
    <t>0421</t>
  </si>
  <si>
    <t>Реалізація програм в галузі сільського господарства</t>
  </si>
  <si>
    <t>0217130</t>
  </si>
  <si>
    <t>7130</t>
  </si>
  <si>
    <t>Здійснення заходів із землеустрою</t>
  </si>
  <si>
    <t>0217461</t>
  </si>
  <si>
    <t>7461</t>
  </si>
  <si>
    <t>0456</t>
  </si>
  <si>
    <t>Утримання та розвиток автомобільних доріг та дорожньої інфраструктури за рахунок коштів місцевого бюджету</t>
  </si>
  <si>
    <t>0217650</t>
  </si>
  <si>
    <t>7650</t>
  </si>
  <si>
    <t>0490</t>
  </si>
  <si>
    <t>Проведення експертної грошової оцінки земельної ділянки чи права на неї</t>
  </si>
  <si>
    <t>0217670</t>
  </si>
  <si>
    <t>7670</t>
  </si>
  <si>
    <t>Внески до статутного капіталу суб`єктів господарювання</t>
  </si>
  <si>
    <t>0217680</t>
  </si>
  <si>
    <t>7680</t>
  </si>
  <si>
    <t>Членські внески до асоціацій органів місцевого самоврядування</t>
  </si>
  <si>
    <t>0218110</t>
  </si>
  <si>
    <t>8110</t>
  </si>
  <si>
    <t>0320</t>
  </si>
  <si>
    <t>Заходи із запобігання та ліквідації надзвичайних ситуацій та наслідків стихійного лиха</t>
  </si>
  <si>
    <t>0218240</t>
  </si>
  <si>
    <t>8240</t>
  </si>
  <si>
    <t>0380</t>
  </si>
  <si>
    <t>Заходи та роботи з територіальної оборони</t>
  </si>
  <si>
    <t>0218340</t>
  </si>
  <si>
    <t>8340</t>
  </si>
  <si>
    <t>0540</t>
  </si>
  <si>
    <t>Природоохоронні заходи за рахунок цільових фондів</t>
  </si>
  <si>
    <t>0600000</t>
  </si>
  <si>
    <t>Відділ освіти виконавчого комітету Бібрської міської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</si>
  <si>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</si>
  <si>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</si>
  <si>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</si>
  <si>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</si>
  <si>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</si>
  <si>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</si>
  <si>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</si>
  <si>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</si>
  <si>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</si>
  <si>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</si>
  <si>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</si>
  <si>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</si>
  <si>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</si>
  <si>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</si>
  <si>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</si>
  <si>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</si>
  <si>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</si>
  <si>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</si>
  <si>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</si>
  <si>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</si>
  <si>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</si>
  <si>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</si>
  <si>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</si>
  <si>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</si>
  <si>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0900000</t>
  </si>
  <si>
    <t>Служба у справах дітей Бібрської міської ради</t>
  </si>
  <si>
    <t>0910000</t>
  </si>
  <si>
    <t>0910160</t>
  </si>
  <si>
    <t>0916083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</si>
  <si>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</si>
  <si>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</si>
  <si>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1000000</t>
  </si>
  <si>
    <t>Відділ культури, туризму, молоді та спорту  виконавчого комітету Бібрської міської ради</t>
  </si>
  <si>
    <t>1010000</t>
  </si>
  <si>
    <t>1010160</t>
  </si>
  <si>
    <t>1011080</t>
  </si>
  <si>
    <t>1080</t>
  </si>
  <si>
    <t>Надання спеціалізованої освіти мистецькими школами</t>
  </si>
  <si>
    <t>1013133</t>
  </si>
  <si>
    <t>3133</t>
  </si>
  <si>
    <t>Забезпечення молодіжними центрами соціального становлення та розвитку молоді та інші заходи у сфері молодіжної політики</t>
  </si>
  <si>
    <t>1014030</t>
  </si>
  <si>
    <t>4030</t>
  </si>
  <si>
    <t>0824</t>
  </si>
  <si>
    <t>Забезпечення діяльності бібліотек</t>
  </si>
  <si>
    <t>1014060</t>
  </si>
  <si>
    <t>1014081</t>
  </si>
  <si>
    <t>4081</t>
  </si>
  <si>
    <t>Забезпечення діяльності інших закладів в галузі культури і мистецтва</t>
  </si>
  <si>
    <t>1014082</t>
  </si>
  <si>
    <t>4082</t>
  </si>
  <si>
    <t>Інші заходи в галузі культури і мистецтва</t>
  </si>
  <si>
    <t>1015062</t>
  </si>
  <si>
    <t>5062</t>
  </si>
  <si>
    <t>0810</t>
  </si>
  <si>
    <t>Підтримка спорту вищих досягнень та організацій, які здійснюють фізкультурно-спортивну діяльність в регіоні</t>
  </si>
  <si>
    <t>3700000</t>
  </si>
  <si>
    <t>Відділ фінансів виконавчого комітету Бібрської міської ради</t>
  </si>
  <si>
    <t>3710000</t>
  </si>
  <si>
    <t>3710160</t>
  </si>
  <si>
    <t>3718710</t>
  </si>
  <si>
    <t>8710</t>
  </si>
  <si>
    <t>Резервний фонд місцевого бюджету</t>
  </si>
  <si>
    <t>3719110</t>
  </si>
  <si>
    <t>9110</t>
  </si>
  <si>
    <t>Реверсна дотація</t>
  </si>
  <si>
    <t>3719760</t>
  </si>
  <si>
    <t>9760</t>
  </si>
  <si>
    <t>Субвенція з місцевого бюджету на реалізацію проектів співробітництва між територіальними громадами</t>
  </si>
  <si>
    <t>3719800</t>
  </si>
  <si>
    <t>9800</t>
  </si>
  <si>
    <t>Субвенція з місцевого бюджету державному бюджету на виконання програм соціально-економічного розвитку регіонів</t>
  </si>
  <si>
    <t>УСЬОГО</t>
  </si>
  <si>
    <t>X</t>
  </si>
  <si>
    <t xml:space="preserve">Виконавчий комітет місцевої ради (міської, селищної, сільської ради), Рада міністрів Автономної Республіки Крим, державна адміністрація (обласні державні адміністрації, Київська та Севастопольська міські державні адміністрації, районні державні адміністрації) </t>
  </si>
  <si>
    <t>Орган з питань освіти і науки</t>
  </si>
  <si>
    <t>Орган у справах дітей</t>
  </si>
  <si>
    <t>'Орган з питань культури, національностей та релігій</t>
  </si>
  <si>
    <t xml:space="preserve">'Орган з питань фінансів  </t>
  </si>
  <si>
    <t>091</t>
  </si>
  <si>
    <t>061</t>
  </si>
  <si>
    <t>021</t>
  </si>
  <si>
    <t>до рішення Бібрської міської ради</t>
  </si>
  <si>
    <t>Розподіл видатків місцевого бюджету на 2026 рік</t>
  </si>
  <si>
    <t>Секретар Бібрської міської ради ______________________________ Ігор Стах</t>
  </si>
  <si>
    <t>№ 6540 від 19.12.2025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</si>
</sst>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quot;-&quot;"/>
  </numFmts>
  <fonts count="5" x14ac:knownFonts="1">
    <font>
      <sz val="10"/>
      <color theme="1"/>
      <name val="Calibri"/>
      <family val="2"/>
      <charset val="204"/>
      <scheme val="minor"/>
    </font>
    <font>
      <sz val="10"/>
      <color theme="1"/>
      <name val="Times New Roman"/>
      <family val="1"/>
      <charset val="204"/>
    </font>
    <font>
      <b/>
      <sz val="10"/>
      <color theme="1"/>
      <name val="Times New Roman"/>
      <family val="1"/>
      <charset val="204"/>
    </font>
    <font>
      <b/>
      <sz val="10"/>
      <name val="Times New Roman"/>
      <family val="1"/>
      <charset val="204"/>
    </font>
    <font>
      <u/>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0">
    <xf numFmtId="0" fontId="0" fillId="0" borderId="0" xfId="0"/>
    <xf numFmtId="0" fontId="3" fillId="0" borderId="0" xfId="0" applyFont="1" applyBorder="1" applyAlignment="1">
      <alignment horizontal="right" vertical="center"/>
    </xf>
    <xf numFmtId="0" fontId="1" fillId="2" borderId="0" xfId="0" applyFont="1" applyFill="1"/>
    <xf numFmtId="0" fontId="4" fillId="2" borderId="0" xfId="0" quotePrefix="1" applyFont="1" applyFill="1" applyAlignment="1">
      <alignment horizontal="center"/>
    </xf>
    <xf numFmtId="0" fontId="2" fillId="2" borderId="0" xfId="0" applyFont="1" applyFill="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quotePrefix="1" applyNumberFormat="1" applyFont="1" applyFill="1" applyBorder="1" applyAlignment="1">
      <alignment vertical="center" wrapText="1"/>
    </xf>
    <xf numFmtId="164" fontId="2" fillId="2" borderId="1" xfId="0" applyNumberFormat="1" applyFont="1" applyFill="1" applyBorder="1" applyAlignment="1">
      <alignment vertical="center"/>
    </xf>
    <xf numFmtId="0" fontId="2" fillId="2" borderId="1" xfId="0" quotePrefix="1" applyFont="1" applyFill="1" applyBorder="1" applyAlignment="1">
      <alignment horizontal="center" vertical="center" wrapText="1"/>
    </xf>
    <xf numFmtId="0" fontId="2" fillId="2" borderId="1" xfId="0" quotePrefix="1" applyFont="1" applyFill="1" applyBorder="1" applyAlignment="1">
      <alignment vertical="center" wrapText="1"/>
    </xf>
    <xf numFmtId="0" fontId="1" fillId="2" borderId="1" xfId="0" quotePrefix="1" applyFont="1" applyFill="1" applyBorder="1" applyAlignment="1">
      <alignment vertical="center" wrapText="1"/>
    </xf>
    <xf numFmtId="164" fontId="1" fillId="2" borderId="1" xfId="0" applyNumberFormat="1" applyFont="1" applyFill="1" applyBorder="1" applyAlignment="1">
      <alignment vertical="center"/>
    </xf>
    <xf numFmtId="4" fontId="2" fillId="0" borderId="1" xfId="0" quotePrefix="1" applyNumberFormat="1" applyFont="1" applyBorder="1" applyAlignment="1">
      <alignment vertical="center" wrapText="1"/>
    </xf>
    <xf numFmtId="0" fontId="2" fillId="2" borderId="1" xfId="0" applyFont="1" applyFill="1" applyBorder="1" applyAlignment="1">
      <alignment vertical="center" wrapText="1"/>
    </xf>
    <xf numFmtId="0" fontId="1" fillId="0" borderId="0" xfId="0" applyFont="1"/>
    <xf numFmtId="0" fontId="1" fillId="2" borderId="1" xfId="0" applyFont="1" applyFill="1" applyBorder="1" applyAlignment="1">
      <alignment horizontal="center" vertical="center" wrapText="1"/>
    </xf>
    <xf numFmtId="0" fontId="2" fillId="2" borderId="2" xfId="0" applyFont="1" applyFill="1" applyBorder="1" applyAlignment="1">
      <alignment horizontal="center"/>
    </xf>
    <xf numFmtId="0" fontId="2" fillId="0" borderId="0" xfId="0" applyFont="1" applyAlignment="1">
      <alignment horizontal="center"/>
    </xf>
    <xf numFmtId="0" fontId="1" fillId="2" borderId="1" xfId="0" applyFont="1" applyFill="1" applyBorder="1" applyAlignment="1">
      <alignment horizontal="left"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tabSelected="1" zoomScale="70" zoomScaleNormal="70" workbookViewId="0">
      <selection activeCell="O1" sqref="O1"/>
    </sheetView>
  </sheetViews>
  <sheetFormatPr defaultRowHeight="13" x14ac:dyDescent="0.3"/>
  <cols>
    <col min="1" max="3" width="12" customWidth="1"/>
    <col min="4" max="4" width="42.8984375" customWidth="1"/>
    <col min="5" max="5" width="13.3984375" bestFit="1" customWidth="1"/>
    <col min="6" max="6" width="14.19921875" bestFit="1" customWidth="1"/>
    <col min="7" max="7" width="13.3984375" bestFit="1" customWidth="1"/>
    <col min="8" max="8" width="15.69921875" customWidth="1"/>
    <col min="9" max="9" width="14.19921875" customWidth="1"/>
    <col min="10" max="10" width="12.69921875" customWidth="1"/>
    <col min="11" max="11" width="15.69921875" customWidth="1"/>
    <col min="12" max="12" width="14.19921875" bestFit="1" customWidth="1"/>
    <col min="13" max="13" width="9.8984375" bestFit="1" customWidth="1"/>
    <col min="14" max="14" width="15.69921875" customWidth="1"/>
    <col min="15" max="15" width="12.09765625" bestFit="1" customWidth="1"/>
    <col min="16" max="16" width="13.3984375" bestFit="1" customWidth="1"/>
  </cols>
  <sheetData>
    <row r="1" spans="1:16" x14ac:dyDescent="0.3">
      <c r="A1" s="15"/>
      <c r="B1" s="15"/>
      <c r="C1" s="15"/>
      <c r="D1" s="15"/>
      <c r="E1" s="15"/>
      <c r="F1" s="15"/>
      <c r="G1" s="15"/>
      <c r="H1" s="15"/>
      <c r="I1" s="15"/>
      <c r="J1" s="15"/>
      <c r="K1" s="15"/>
      <c r="L1" s="15"/>
      <c r="M1" s="15"/>
      <c r="N1" s="15"/>
      <c r="O1" s="15"/>
      <c r="P1" s="1" t="s">
        <v>0</v>
      </c>
    </row>
    <row r="2" spans="1:16" x14ac:dyDescent="0.3">
      <c r="A2" s="15"/>
      <c r="B2" s="15"/>
      <c r="C2" s="15"/>
      <c r="D2" s="15"/>
      <c r="E2" s="15"/>
      <c r="F2" s="15"/>
      <c r="G2" s="15"/>
      <c r="H2" s="15"/>
      <c r="I2" s="15"/>
      <c r="J2" s="15"/>
      <c r="K2" s="15"/>
      <c r="L2" s="15"/>
      <c r="M2" s="15"/>
      <c r="N2" s="15"/>
      <c r="O2" s="15"/>
      <c r="P2" s="1" t="s">
        <v>222</v>
      </c>
    </row>
    <row r="3" spans="1:16" x14ac:dyDescent="0.3">
      <c r="A3" s="3" t="s">
        <v>1</v>
      </c>
      <c r="B3" s="2"/>
      <c r="C3" s="2"/>
      <c r="D3" s="2"/>
      <c r="E3" s="2"/>
      <c r="F3" s="2"/>
      <c r="G3" s="2"/>
      <c r="H3" s="2"/>
      <c r="I3" s="2"/>
      <c r="J3" s="2"/>
      <c r="K3" s="2"/>
      <c r="L3" s="2"/>
      <c r="M3" s="2"/>
      <c r="N3" s="2"/>
      <c r="O3" s="2"/>
      <c r="P3" s="1" t="s">
        <v>225</v>
      </c>
    </row>
    <row r="4" spans="1:16" x14ac:dyDescent="0.3">
      <c r="A4" s="2" t="s">
        <v>2</v>
      </c>
      <c r="B4" s="2"/>
      <c r="C4" s="2"/>
      <c r="D4" s="2"/>
      <c r="E4" s="17" t="s">
        <v>223</v>
      </c>
      <c r="F4" s="17"/>
      <c r="G4" s="17"/>
      <c r="H4" s="17"/>
      <c r="I4" s="17"/>
      <c r="J4" s="17"/>
      <c r="K4" s="17"/>
      <c r="L4" s="2"/>
      <c r="M4" s="2"/>
      <c r="N4" s="2"/>
      <c r="O4" s="2"/>
      <c r="P4" s="4" t="s">
        <v>3</v>
      </c>
    </row>
    <row r="5" spans="1:16" x14ac:dyDescent="0.3">
      <c r="A5" s="19" t="s">
        <v>4</v>
      </c>
      <c r="B5" s="19" t="s">
        <v>5</v>
      </c>
      <c r="C5" s="19" t="s">
        <v>6</v>
      </c>
      <c r="D5" s="19" t="s">
        <v>7</v>
      </c>
      <c r="E5" s="16" t="s">
        <v>8</v>
      </c>
      <c r="F5" s="16"/>
      <c r="G5" s="16"/>
      <c r="H5" s="16"/>
      <c r="I5" s="16"/>
      <c r="J5" s="16" t="s">
        <v>15</v>
      </c>
      <c r="K5" s="16"/>
      <c r="L5" s="16"/>
      <c r="M5" s="16"/>
      <c r="N5" s="16"/>
      <c r="O5" s="16"/>
      <c r="P5" s="16" t="s">
        <v>17</v>
      </c>
    </row>
    <row r="6" spans="1:16" x14ac:dyDescent="0.3">
      <c r="A6" s="19"/>
      <c r="B6" s="19"/>
      <c r="C6" s="19"/>
      <c r="D6" s="19"/>
      <c r="E6" s="16" t="s">
        <v>9</v>
      </c>
      <c r="F6" s="16" t="s">
        <v>10</v>
      </c>
      <c r="G6" s="16" t="s">
        <v>11</v>
      </c>
      <c r="H6" s="16"/>
      <c r="I6" s="16" t="s">
        <v>14</v>
      </c>
      <c r="J6" s="16" t="s">
        <v>9</v>
      </c>
      <c r="K6" s="16" t="s">
        <v>16</v>
      </c>
      <c r="L6" s="16" t="s">
        <v>10</v>
      </c>
      <c r="M6" s="16" t="s">
        <v>11</v>
      </c>
      <c r="N6" s="16"/>
      <c r="O6" s="16" t="s">
        <v>14</v>
      </c>
      <c r="P6" s="16"/>
    </row>
    <row r="7" spans="1:16" x14ac:dyDescent="0.3">
      <c r="A7" s="19"/>
      <c r="B7" s="19"/>
      <c r="C7" s="19"/>
      <c r="D7" s="19"/>
      <c r="E7" s="16"/>
      <c r="F7" s="16"/>
      <c r="G7" s="16" t="s">
        <v>12</v>
      </c>
      <c r="H7" s="16" t="s">
        <v>13</v>
      </c>
      <c r="I7" s="16"/>
      <c r="J7" s="16"/>
      <c r="K7" s="16"/>
      <c r="L7" s="16"/>
      <c r="M7" s="16" t="s">
        <v>12</v>
      </c>
      <c r="N7" s="16" t="s">
        <v>13</v>
      </c>
      <c r="O7" s="16"/>
      <c r="P7" s="16"/>
    </row>
    <row r="8" spans="1:16" ht="60.65" customHeight="1" x14ac:dyDescent="0.3">
      <c r="A8" s="19"/>
      <c r="B8" s="19"/>
      <c r="C8" s="19"/>
      <c r="D8" s="19"/>
      <c r="E8" s="16"/>
      <c r="F8" s="16"/>
      <c r="G8" s="16"/>
      <c r="H8" s="16"/>
      <c r="I8" s="16"/>
      <c r="J8" s="16"/>
      <c r="K8" s="16"/>
      <c r="L8" s="16"/>
      <c r="M8" s="16"/>
      <c r="N8" s="16"/>
      <c r="O8" s="16"/>
      <c r="P8" s="16"/>
    </row>
    <row r="9" spans="1:16" ht="13.75" x14ac:dyDescent="0.3">
      <c r="A9" s="5">
        <v>1</v>
      </c>
      <c r="B9" s="5">
        <v>2</v>
      </c>
      <c r="C9" s="5">
        <v>3</v>
      </c>
      <c r="D9" s="5">
        <v>4</v>
      </c>
      <c r="E9" s="5">
        <v>5</v>
      </c>
      <c r="F9" s="5">
        <v>6</v>
      </c>
      <c r="G9" s="5">
        <v>7</v>
      </c>
      <c r="H9" s="5">
        <v>8</v>
      </c>
      <c r="I9" s="5">
        <v>9</v>
      </c>
      <c r="J9" s="5">
        <v>10</v>
      </c>
      <c r="K9" s="5">
        <v>11</v>
      </c>
      <c r="L9" s="5">
        <v>12</v>
      </c>
      <c r="M9" s="5">
        <v>13</v>
      </c>
      <c r="N9" s="5">
        <v>14</v>
      </c>
      <c r="O9" s="5">
        <v>15</v>
      </c>
      <c r="P9" s="5">
        <v>16</v>
      </c>
    </row>
    <row r="10" spans="1:16" ht="91" x14ac:dyDescent="0.3">
      <c r="A10" s="6" t="s">
        <v>18</v>
      </c>
      <c r="B10" s="6" t="s">
        <v>19</v>
      </c>
      <c r="C10" s="6" t="s">
        <v>19</v>
      </c>
      <c r="D10" s="7" t="s">
        <v>214</v>
      </c>
      <c r="E10" s="8">
        <f>E11</f>
        <v>108854799</v>
      </c>
      <c r="F10" s="8">
        <f t="shared" ref="F10:O10" si="0">F11</f>
        <v>51936154</v>
      </c>
      <c r="G10" s="8">
        <f t="shared" si="0"/>
        <v>24020060</v>
      </c>
      <c r="H10" s="8">
        <f t="shared" si="0"/>
        <v>1708150</v>
      </c>
      <c r="I10" s="8">
        <f t="shared" si="0"/>
        <v>56918645</v>
      </c>
      <c r="J10" s="8">
        <f t="shared" si="0"/>
        <v>5428446</v>
      </c>
      <c r="K10" s="8">
        <f t="shared" si="0"/>
        <v>2700000</v>
      </c>
      <c r="L10" s="8">
        <f t="shared" si="0"/>
        <v>2728446</v>
      </c>
      <c r="M10" s="8">
        <f t="shared" si="0"/>
        <v>120390</v>
      </c>
      <c r="N10" s="8">
        <f t="shared" si="0"/>
        <v>0</v>
      </c>
      <c r="O10" s="8">
        <f t="shared" si="0"/>
        <v>2700000</v>
      </c>
      <c r="P10" s="8">
        <f>E10 + J10</f>
        <v>114283245</v>
      </c>
    </row>
    <row r="11" spans="1:16" x14ac:dyDescent="0.3">
      <c r="A11" s="6" t="s">
        <v>21</v>
      </c>
      <c r="B11" s="9" t="s">
        <v>221</v>
      </c>
      <c r="C11" s="6" t="s">
        <v>19</v>
      </c>
      <c r="D11" s="10" t="s">
        <v>20</v>
      </c>
      <c r="E11" s="8">
        <f>SUM(E12:E42)</f>
        <v>108854799</v>
      </c>
      <c r="F11" s="8">
        <f t="shared" ref="F11:P11" si="1">SUM(F12:F42)</f>
        <v>51936154</v>
      </c>
      <c r="G11" s="8">
        <f t="shared" si="1"/>
        <v>24020060</v>
      </c>
      <c r="H11" s="8">
        <f t="shared" si="1"/>
        <v>1708150</v>
      </c>
      <c r="I11" s="8">
        <f t="shared" si="1"/>
        <v>56918645</v>
      </c>
      <c r="J11" s="8">
        <f t="shared" si="1"/>
        <v>5428446</v>
      </c>
      <c r="K11" s="8">
        <f t="shared" si="1"/>
        <v>2700000</v>
      </c>
      <c r="L11" s="8">
        <f t="shared" si="1"/>
        <v>2728446</v>
      </c>
      <c r="M11" s="8">
        <f t="shared" si="1"/>
        <v>120390</v>
      </c>
      <c r="N11" s="8">
        <f t="shared" si="1"/>
        <v>0</v>
      </c>
      <c r="O11" s="8">
        <f t="shared" si="1"/>
        <v>2700000</v>
      </c>
      <c r="P11" s="8">
        <f t="shared" si="1"/>
        <v>114283245</v>
      </c>
    </row>
    <row r="12" spans="1:16" ht="65" x14ac:dyDescent="0.3">
      <c r="A12" s="5" t="s">
        <v>22</v>
      </c>
      <c r="B12" s="5" t="s">
        <v>23</v>
      </c>
      <c r="C12" s="5" t="s">
        <v>24</v>
      </c>
      <c r="D12" s="11" t="s">
        <v>25</v>
      </c>
      <c r="E12" s="12">
        <f>F12+I12</f>
        <v>25621350</v>
      </c>
      <c r="F12" s="12">
        <v>25371350</v>
      </c>
      <c r="G12" s="12">
        <v>17380000</v>
      </c>
      <c r="H12" s="12">
        <v>1019750</v>
      </c>
      <c r="I12" s="12">
        <v>250000</v>
      </c>
      <c r="J12" s="12">
        <v>0</v>
      </c>
      <c r="K12" s="12">
        <v>0</v>
      </c>
      <c r="L12" s="12">
        <v>0</v>
      </c>
      <c r="M12" s="12">
        <v>0</v>
      </c>
      <c r="N12" s="12">
        <v>0</v>
      </c>
      <c r="O12" s="12">
        <v>0</v>
      </c>
      <c r="P12" s="12">
        <f t="shared" ref="P12:P41" si="2">E12 + J12</f>
        <v>25621350</v>
      </c>
    </row>
    <row r="13" spans="1:16" x14ac:dyDescent="0.3">
      <c r="A13" s="5" t="s">
        <v>26</v>
      </c>
      <c r="B13" s="5" t="s">
        <v>27</v>
      </c>
      <c r="C13" s="5" t="s">
        <v>28</v>
      </c>
      <c r="D13" s="11" t="s">
        <v>29</v>
      </c>
      <c r="E13" s="12">
        <v>500000</v>
      </c>
      <c r="F13" s="12">
        <v>500000</v>
      </c>
      <c r="G13" s="12">
        <v>0</v>
      </c>
      <c r="H13" s="12">
        <v>0</v>
      </c>
      <c r="I13" s="12">
        <v>0</v>
      </c>
      <c r="J13" s="12">
        <v>0</v>
      </c>
      <c r="K13" s="12">
        <v>0</v>
      </c>
      <c r="L13" s="12">
        <v>0</v>
      </c>
      <c r="M13" s="12">
        <v>0</v>
      </c>
      <c r="N13" s="12">
        <v>0</v>
      </c>
      <c r="O13" s="12">
        <v>0</v>
      </c>
      <c r="P13" s="12">
        <f t="shared" si="2"/>
        <v>500000</v>
      </c>
    </row>
    <row r="14" spans="1:16" ht="26" x14ac:dyDescent="0.3">
      <c r="A14" s="5" t="s">
        <v>30</v>
      </c>
      <c r="B14" s="5" t="s">
        <v>31</v>
      </c>
      <c r="C14" s="5" t="s">
        <v>32</v>
      </c>
      <c r="D14" s="11" t="s">
        <v>33</v>
      </c>
      <c r="E14" s="12">
        <v>11200000</v>
      </c>
      <c r="F14" s="12">
        <v>10000000</v>
      </c>
      <c r="G14" s="12">
        <v>0</v>
      </c>
      <c r="H14" s="12">
        <v>0</v>
      </c>
      <c r="I14" s="12">
        <v>1200000</v>
      </c>
      <c r="J14" s="12">
        <v>0</v>
      </c>
      <c r="K14" s="12">
        <v>0</v>
      </c>
      <c r="L14" s="12">
        <v>0</v>
      </c>
      <c r="M14" s="12">
        <v>0</v>
      </c>
      <c r="N14" s="12">
        <v>0</v>
      </c>
      <c r="O14" s="12">
        <v>0</v>
      </c>
      <c r="P14" s="12">
        <f t="shared" si="2"/>
        <v>11200000</v>
      </c>
    </row>
    <row r="15" spans="1:16" ht="39" x14ac:dyDescent="0.3">
      <c r="A15" s="5" t="s">
        <v>34</v>
      </c>
      <c r="B15" s="5" t="s">
        <v>35</v>
      </c>
      <c r="C15" s="5" t="s">
        <v>36</v>
      </c>
      <c r="D15" s="11" t="s">
        <v>37</v>
      </c>
      <c r="E15" s="12">
        <v>4998894</v>
      </c>
      <c r="F15" s="12">
        <v>1998894</v>
      </c>
      <c r="G15" s="12">
        <v>0</v>
      </c>
      <c r="H15" s="12">
        <v>0</v>
      </c>
      <c r="I15" s="12">
        <v>3000000</v>
      </c>
      <c r="J15" s="12">
        <v>0</v>
      </c>
      <c r="K15" s="12">
        <v>0</v>
      </c>
      <c r="L15" s="12">
        <v>0</v>
      </c>
      <c r="M15" s="12">
        <v>0</v>
      </c>
      <c r="N15" s="12">
        <v>0</v>
      </c>
      <c r="O15" s="12">
        <v>0</v>
      </c>
      <c r="P15" s="12">
        <f t="shared" si="2"/>
        <v>4998894</v>
      </c>
    </row>
    <row r="16" spans="1:16" ht="26" x14ac:dyDescent="0.3">
      <c r="A16" s="5" t="s">
        <v>38</v>
      </c>
      <c r="B16" s="5" t="s">
        <v>39</v>
      </c>
      <c r="C16" s="5" t="s">
        <v>40</v>
      </c>
      <c r="D16" s="11" t="s">
        <v>41</v>
      </c>
      <c r="E16" s="12">
        <v>320000</v>
      </c>
      <c r="F16" s="12">
        <v>320000</v>
      </c>
      <c r="G16" s="12">
        <v>0</v>
      </c>
      <c r="H16" s="12">
        <v>0</v>
      </c>
      <c r="I16" s="12">
        <v>0</v>
      </c>
      <c r="J16" s="12">
        <v>0</v>
      </c>
      <c r="K16" s="12">
        <v>0</v>
      </c>
      <c r="L16" s="12">
        <v>0</v>
      </c>
      <c r="M16" s="12">
        <v>0</v>
      </c>
      <c r="N16" s="12">
        <v>0</v>
      </c>
      <c r="O16" s="12">
        <v>0</v>
      </c>
      <c r="P16" s="12">
        <f t="shared" si="2"/>
        <v>320000</v>
      </c>
    </row>
    <row r="17" spans="1:16" ht="27.65" customHeight="1" x14ac:dyDescent="0.3">
      <c r="A17" s="5" t="s">
        <v>42</v>
      </c>
      <c r="B17" s="5" t="s">
        <v>43</v>
      </c>
      <c r="C17" s="5" t="s">
        <v>40</v>
      </c>
      <c r="D17" s="11" t="s">
        <v>44</v>
      </c>
      <c r="E17" s="12">
        <v>55000</v>
      </c>
      <c r="F17" s="12">
        <v>55000</v>
      </c>
      <c r="G17" s="12">
        <v>0</v>
      </c>
      <c r="H17" s="12">
        <v>0</v>
      </c>
      <c r="I17" s="12">
        <v>0</v>
      </c>
      <c r="J17" s="12">
        <v>0</v>
      </c>
      <c r="K17" s="12">
        <v>0</v>
      </c>
      <c r="L17" s="12">
        <v>0</v>
      </c>
      <c r="M17" s="12">
        <v>0</v>
      </c>
      <c r="N17" s="12">
        <v>0</v>
      </c>
      <c r="O17" s="12">
        <v>0</v>
      </c>
      <c r="P17" s="12">
        <f t="shared" si="2"/>
        <v>55000</v>
      </c>
    </row>
    <row r="18" spans="1:16" ht="26" x14ac:dyDescent="0.3">
      <c r="A18" s="5" t="s">
        <v>45</v>
      </c>
      <c r="B18" s="5" t="s">
        <v>46</v>
      </c>
      <c r="C18" s="5" t="s">
        <v>47</v>
      </c>
      <c r="D18" s="11" t="s">
        <v>48</v>
      </c>
      <c r="E18" s="12">
        <v>66500</v>
      </c>
      <c r="F18" s="12">
        <v>66500</v>
      </c>
      <c r="G18" s="12">
        <v>0</v>
      </c>
      <c r="H18" s="12">
        <v>0</v>
      </c>
      <c r="I18" s="12">
        <v>0</v>
      </c>
      <c r="J18" s="12">
        <v>0</v>
      </c>
      <c r="K18" s="12">
        <v>0</v>
      </c>
      <c r="L18" s="12">
        <v>0</v>
      </c>
      <c r="M18" s="12">
        <v>0</v>
      </c>
      <c r="N18" s="12">
        <v>0</v>
      </c>
      <c r="O18" s="12">
        <v>0</v>
      </c>
      <c r="P18" s="12">
        <f t="shared" si="2"/>
        <v>66500</v>
      </c>
    </row>
    <row r="19" spans="1:16" ht="39" x14ac:dyDescent="0.3">
      <c r="A19" s="5" t="s">
        <v>49</v>
      </c>
      <c r="B19" s="5" t="s">
        <v>50</v>
      </c>
      <c r="C19" s="5" t="s">
        <v>51</v>
      </c>
      <c r="D19" s="11" t="s">
        <v>52</v>
      </c>
      <c r="E19" s="12">
        <v>100000</v>
      </c>
      <c r="F19" s="12">
        <v>100000</v>
      </c>
      <c r="G19" s="12">
        <v>0</v>
      </c>
      <c r="H19" s="12">
        <v>0</v>
      </c>
      <c r="I19" s="12">
        <v>0</v>
      </c>
      <c r="J19" s="12">
        <v>0</v>
      </c>
      <c r="K19" s="12">
        <v>0</v>
      </c>
      <c r="L19" s="12">
        <v>0</v>
      </c>
      <c r="M19" s="12">
        <v>0</v>
      </c>
      <c r="N19" s="12">
        <v>0</v>
      </c>
      <c r="O19" s="12">
        <v>0</v>
      </c>
      <c r="P19" s="12">
        <f t="shared" si="2"/>
        <v>100000</v>
      </c>
    </row>
    <row r="20" spans="1:16" ht="39" x14ac:dyDescent="0.3">
      <c r="A20" s="5" t="s">
        <v>53</v>
      </c>
      <c r="B20" s="5" t="s">
        <v>54</v>
      </c>
      <c r="C20" s="5" t="s">
        <v>51</v>
      </c>
      <c r="D20" s="11" t="s">
        <v>55</v>
      </c>
      <c r="E20" s="12">
        <v>36000</v>
      </c>
      <c r="F20" s="12">
        <v>36000</v>
      </c>
      <c r="G20" s="12">
        <v>0</v>
      </c>
      <c r="H20" s="12">
        <v>0</v>
      </c>
      <c r="I20" s="12">
        <v>0</v>
      </c>
      <c r="J20" s="12">
        <v>0</v>
      </c>
      <c r="K20" s="12">
        <v>0</v>
      </c>
      <c r="L20" s="12">
        <v>0</v>
      </c>
      <c r="M20" s="12">
        <v>0</v>
      </c>
      <c r="N20" s="12">
        <v>0</v>
      </c>
      <c r="O20" s="12">
        <v>0</v>
      </c>
      <c r="P20" s="12">
        <f t="shared" si="2"/>
        <v>36000</v>
      </c>
    </row>
    <row r="21" spans="1:16" ht="52" x14ac:dyDescent="0.3">
      <c r="A21" s="5" t="s">
        <v>56</v>
      </c>
      <c r="B21" s="5" t="s">
        <v>57</v>
      </c>
      <c r="C21" s="5" t="s">
        <v>58</v>
      </c>
      <c r="D21" s="11" t="s">
        <v>59</v>
      </c>
      <c r="E21" s="12">
        <v>4359600</v>
      </c>
      <c r="F21" s="12">
        <v>4359600</v>
      </c>
      <c r="G21" s="12">
        <v>2958600</v>
      </c>
      <c r="H21" s="12">
        <v>615500</v>
      </c>
      <c r="I21" s="12">
        <v>0</v>
      </c>
      <c r="J21" s="12">
        <v>2648446</v>
      </c>
      <c r="K21" s="12">
        <v>0</v>
      </c>
      <c r="L21" s="12">
        <v>2648446</v>
      </c>
      <c r="M21" s="12">
        <v>120390</v>
      </c>
      <c r="N21" s="12">
        <v>0</v>
      </c>
      <c r="O21" s="12">
        <v>0</v>
      </c>
      <c r="P21" s="12">
        <f t="shared" si="2"/>
        <v>7008046</v>
      </c>
    </row>
    <row r="22" spans="1:16" ht="78" x14ac:dyDescent="0.3">
      <c r="A22" s="5" t="s">
        <v>60</v>
      </c>
      <c r="B22" s="5" t="s">
        <v>61</v>
      </c>
      <c r="C22" s="5" t="s">
        <v>62</v>
      </c>
      <c r="D22" s="11" t="s">
        <v>63</v>
      </c>
      <c r="E22" s="12">
        <v>5059270</v>
      </c>
      <c r="F22" s="12">
        <v>5059270</v>
      </c>
      <c r="G22" s="12">
        <v>3681460</v>
      </c>
      <c r="H22" s="12">
        <v>60900</v>
      </c>
      <c r="I22" s="12">
        <v>0</v>
      </c>
      <c r="J22" s="12">
        <v>0</v>
      </c>
      <c r="K22" s="12">
        <v>0</v>
      </c>
      <c r="L22" s="12">
        <v>0</v>
      </c>
      <c r="M22" s="12">
        <v>0</v>
      </c>
      <c r="N22" s="12">
        <v>0</v>
      </c>
      <c r="O22" s="12">
        <v>0</v>
      </c>
      <c r="P22" s="12">
        <f t="shared" si="2"/>
        <v>5059270</v>
      </c>
    </row>
    <row r="23" spans="1:16" ht="78" x14ac:dyDescent="0.3">
      <c r="A23" s="5" t="s">
        <v>64</v>
      </c>
      <c r="B23" s="5" t="s">
        <v>65</v>
      </c>
      <c r="C23" s="5" t="s">
        <v>66</v>
      </c>
      <c r="D23" s="11" t="s">
        <v>67</v>
      </c>
      <c r="E23" s="12">
        <v>300000</v>
      </c>
      <c r="F23" s="12">
        <v>300000</v>
      </c>
      <c r="G23" s="12">
        <v>0</v>
      </c>
      <c r="H23" s="12">
        <v>0</v>
      </c>
      <c r="I23" s="12">
        <v>0</v>
      </c>
      <c r="J23" s="12">
        <v>0</v>
      </c>
      <c r="K23" s="12">
        <v>0</v>
      </c>
      <c r="L23" s="12">
        <v>0</v>
      </c>
      <c r="M23" s="12">
        <v>0</v>
      </c>
      <c r="N23" s="12">
        <v>0</v>
      </c>
      <c r="O23" s="12">
        <v>0</v>
      </c>
      <c r="P23" s="12">
        <f t="shared" si="2"/>
        <v>300000</v>
      </c>
    </row>
    <row r="24" spans="1:16" ht="65" x14ac:dyDescent="0.3">
      <c r="A24" s="5" t="s">
        <v>68</v>
      </c>
      <c r="B24" s="5" t="s">
        <v>69</v>
      </c>
      <c r="C24" s="5" t="s">
        <v>70</v>
      </c>
      <c r="D24" s="11" t="s">
        <v>71</v>
      </c>
      <c r="E24" s="12">
        <v>360000</v>
      </c>
      <c r="F24" s="12">
        <v>360000</v>
      </c>
      <c r="G24" s="12">
        <v>0</v>
      </c>
      <c r="H24" s="12">
        <v>0</v>
      </c>
      <c r="I24" s="12">
        <v>0</v>
      </c>
      <c r="J24" s="12">
        <v>0</v>
      </c>
      <c r="K24" s="12">
        <v>0</v>
      </c>
      <c r="L24" s="12">
        <v>0</v>
      </c>
      <c r="M24" s="12">
        <v>0</v>
      </c>
      <c r="N24" s="12">
        <v>0</v>
      </c>
      <c r="O24" s="12">
        <v>0</v>
      </c>
      <c r="P24" s="12">
        <f t="shared" si="2"/>
        <v>360000</v>
      </c>
    </row>
    <row r="25" spans="1:16" ht="65" x14ac:dyDescent="0.3">
      <c r="A25" s="5" t="s">
        <v>72</v>
      </c>
      <c r="B25" s="5" t="s">
        <v>73</v>
      </c>
      <c r="C25" s="5" t="s">
        <v>47</v>
      </c>
      <c r="D25" s="11" t="s">
        <v>74</v>
      </c>
      <c r="E25" s="12">
        <v>30000</v>
      </c>
      <c r="F25" s="12">
        <v>30000</v>
      </c>
      <c r="G25" s="12">
        <v>0</v>
      </c>
      <c r="H25" s="12">
        <v>12000</v>
      </c>
      <c r="I25" s="12">
        <v>0</v>
      </c>
      <c r="J25" s="12">
        <v>0</v>
      </c>
      <c r="K25" s="12">
        <v>0</v>
      </c>
      <c r="L25" s="12">
        <v>0</v>
      </c>
      <c r="M25" s="12">
        <v>0</v>
      </c>
      <c r="N25" s="12">
        <v>0</v>
      </c>
      <c r="O25" s="12">
        <v>0</v>
      </c>
      <c r="P25" s="12">
        <f t="shared" si="2"/>
        <v>30000</v>
      </c>
    </row>
    <row r="26" spans="1:16" ht="26" x14ac:dyDescent="0.3">
      <c r="A26" s="5" t="s">
        <v>75</v>
      </c>
      <c r="B26" s="5" t="s">
        <v>76</v>
      </c>
      <c r="C26" s="5" t="s">
        <v>77</v>
      </c>
      <c r="D26" s="11" t="s">
        <v>78</v>
      </c>
      <c r="E26" s="12">
        <f>F26</f>
        <v>1347500</v>
      </c>
      <c r="F26" s="12">
        <f>1597500-250000</f>
        <v>1347500</v>
      </c>
      <c r="G26" s="12">
        <v>0</v>
      </c>
      <c r="H26" s="12">
        <v>0</v>
      </c>
      <c r="I26" s="12">
        <v>0</v>
      </c>
      <c r="J26" s="12">
        <v>0</v>
      </c>
      <c r="K26" s="12">
        <v>0</v>
      </c>
      <c r="L26" s="12">
        <v>0</v>
      </c>
      <c r="M26" s="12">
        <v>0</v>
      </c>
      <c r="N26" s="12">
        <v>0</v>
      </c>
      <c r="O26" s="12">
        <v>0</v>
      </c>
      <c r="P26" s="12">
        <f t="shared" si="2"/>
        <v>1347500</v>
      </c>
    </row>
    <row r="27" spans="1:16" ht="39" x14ac:dyDescent="0.3">
      <c r="A27" s="5" t="s">
        <v>79</v>
      </c>
      <c r="B27" s="5" t="s">
        <v>80</v>
      </c>
      <c r="C27" s="5" t="s">
        <v>81</v>
      </c>
      <c r="D27" s="11" t="s">
        <v>82</v>
      </c>
      <c r="E27" s="12">
        <v>2848700</v>
      </c>
      <c r="F27" s="12">
        <v>0</v>
      </c>
      <c r="G27" s="12">
        <v>0</v>
      </c>
      <c r="H27" s="12">
        <v>0</v>
      </c>
      <c r="I27" s="12">
        <v>2848700</v>
      </c>
      <c r="J27" s="12">
        <v>0</v>
      </c>
      <c r="K27" s="12">
        <v>0</v>
      </c>
      <c r="L27" s="12">
        <v>0</v>
      </c>
      <c r="M27" s="12">
        <v>0</v>
      </c>
      <c r="N27" s="12">
        <v>0</v>
      </c>
      <c r="O27" s="12">
        <v>0</v>
      </c>
      <c r="P27" s="12">
        <f t="shared" si="2"/>
        <v>2848700</v>
      </c>
    </row>
    <row r="28" spans="1:16" ht="52" x14ac:dyDescent="0.3">
      <c r="A28" s="5" t="s">
        <v>83</v>
      </c>
      <c r="B28" s="5" t="s">
        <v>84</v>
      </c>
      <c r="C28" s="5" t="s">
        <v>85</v>
      </c>
      <c r="D28" s="11" t="s">
        <v>86</v>
      </c>
      <c r="E28" s="12">
        <v>0</v>
      </c>
      <c r="F28" s="12">
        <v>0</v>
      </c>
      <c r="G28" s="12">
        <v>0</v>
      </c>
      <c r="H28" s="12">
        <v>0</v>
      </c>
      <c r="I28" s="12">
        <v>0</v>
      </c>
      <c r="J28" s="12">
        <v>2500000</v>
      </c>
      <c r="K28" s="12">
        <v>2500000</v>
      </c>
      <c r="L28" s="12">
        <v>0</v>
      </c>
      <c r="M28" s="12">
        <v>0</v>
      </c>
      <c r="N28" s="12">
        <v>0</v>
      </c>
      <c r="O28" s="12">
        <v>2500000</v>
      </c>
      <c r="P28" s="12">
        <f t="shared" si="2"/>
        <v>2500000</v>
      </c>
    </row>
    <row r="29" spans="1:16" ht="26" x14ac:dyDescent="0.3">
      <c r="A29" s="5" t="s">
        <v>87</v>
      </c>
      <c r="B29" s="5" t="s">
        <v>88</v>
      </c>
      <c r="C29" s="5" t="s">
        <v>85</v>
      </c>
      <c r="D29" s="11" t="s">
        <v>89</v>
      </c>
      <c r="E29" s="12">
        <v>160000</v>
      </c>
      <c r="F29" s="12">
        <v>160000</v>
      </c>
      <c r="G29" s="12">
        <v>0</v>
      </c>
      <c r="H29" s="12">
        <v>0</v>
      </c>
      <c r="I29" s="12">
        <v>0</v>
      </c>
      <c r="J29" s="12">
        <v>0</v>
      </c>
      <c r="K29" s="12">
        <v>0</v>
      </c>
      <c r="L29" s="12">
        <v>0</v>
      </c>
      <c r="M29" s="12">
        <v>0</v>
      </c>
      <c r="N29" s="12">
        <v>0</v>
      </c>
      <c r="O29" s="12">
        <v>0</v>
      </c>
      <c r="P29" s="12">
        <f t="shared" si="2"/>
        <v>160000</v>
      </c>
    </row>
    <row r="30" spans="1:16" ht="26" x14ac:dyDescent="0.3">
      <c r="A30" s="5" t="s">
        <v>90</v>
      </c>
      <c r="B30" s="5" t="s">
        <v>91</v>
      </c>
      <c r="C30" s="5" t="s">
        <v>92</v>
      </c>
      <c r="D30" s="11" t="s">
        <v>93</v>
      </c>
      <c r="E30" s="12">
        <v>100000</v>
      </c>
      <c r="F30" s="12">
        <v>100000</v>
      </c>
      <c r="G30" s="12">
        <v>0</v>
      </c>
      <c r="H30" s="12">
        <v>0</v>
      </c>
      <c r="I30" s="12">
        <v>0</v>
      </c>
      <c r="J30" s="12">
        <v>0</v>
      </c>
      <c r="K30" s="12">
        <v>0</v>
      </c>
      <c r="L30" s="12">
        <v>0</v>
      </c>
      <c r="M30" s="12">
        <v>0</v>
      </c>
      <c r="N30" s="12">
        <v>0</v>
      </c>
      <c r="O30" s="12">
        <v>0</v>
      </c>
      <c r="P30" s="12">
        <f t="shared" si="2"/>
        <v>100000</v>
      </c>
    </row>
    <row r="31" spans="1:16" ht="26" x14ac:dyDescent="0.3">
      <c r="A31" s="5" t="s">
        <v>94</v>
      </c>
      <c r="B31" s="5" t="s">
        <v>95</v>
      </c>
      <c r="C31" s="5" t="s">
        <v>96</v>
      </c>
      <c r="D31" s="11" t="s">
        <v>97</v>
      </c>
      <c r="E31" s="12">
        <v>1700000</v>
      </c>
      <c r="F31" s="12">
        <v>0</v>
      </c>
      <c r="G31" s="12">
        <v>0</v>
      </c>
      <c r="H31" s="12">
        <v>0</v>
      </c>
      <c r="I31" s="12">
        <v>1700000</v>
      </c>
      <c r="J31" s="12">
        <v>0</v>
      </c>
      <c r="K31" s="12">
        <v>0</v>
      </c>
      <c r="L31" s="12">
        <v>0</v>
      </c>
      <c r="M31" s="12">
        <v>0</v>
      </c>
      <c r="N31" s="12">
        <v>0</v>
      </c>
      <c r="O31" s="12">
        <v>0</v>
      </c>
      <c r="P31" s="12">
        <f t="shared" si="2"/>
        <v>1700000</v>
      </c>
    </row>
    <row r="32" spans="1:16" x14ac:dyDescent="0.3">
      <c r="A32" s="5" t="s">
        <v>98</v>
      </c>
      <c r="B32" s="5" t="s">
        <v>99</v>
      </c>
      <c r="C32" s="5" t="s">
        <v>96</v>
      </c>
      <c r="D32" s="11" t="s">
        <v>100</v>
      </c>
      <c r="E32" s="12">
        <v>42991045</v>
      </c>
      <c r="F32" s="12">
        <v>0</v>
      </c>
      <c r="G32" s="12">
        <v>0</v>
      </c>
      <c r="H32" s="12">
        <v>0</v>
      </c>
      <c r="I32" s="12">
        <v>42991045</v>
      </c>
      <c r="J32" s="12">
        <v>0</v>
      </c>
      <c r="K32" s="12">
        <v>0</v>
      </c>
      <c r="L32" s="12">
        <v>0</v>
      </c>
      <c r="M32" s="12">
        <v>0</v>
      </c>
      <c r="N32" s="12">
        <v>0</v>
      </c>
      <c r="O32" s="12">
        <v>0</v>
      </c>
      <c r="P32" s="12">
        <f t="shared" si="2"/>
        <v>42991045</v>
      </c>
    </row>
    <row r="33" spans="1:16" ht="117" x14ac:dyDescent="0.3">
      <c r="A33" s="5" t="s">
        <v>101</v>
      </c>
      <c r="B33" s="5" t="s">
        <v>102</v>
      </c>
      <c r="C33" s="5" t="s">
        <v>103</v>
      </c>
      <c r="D33" s="11" t="s">
        <v>104</v>
      </c>
      <c r="E33" s="12">
        <v>2678900</v>
      </c>
      <c r="F33" s="12">
        <v>0</v>
      </c>
      <c r="G33" s="12">
        <v>0</v>
      </c>
      <c r="H33" s="12">
        <v>0</v>
      </c>
      <c r="I33" s="12">
        <v>2678900</v>
      </c>
      <c r="J33" s="12">
        <v>0</v>
      </c>
      <c r="K33" s="12">
        <v>0</v>
      </c>
      <c r="L33" s="12">
        <v>0</v>
      </c>
      <c r="M33" s="12">
        <v>0</v>
      </c>
      <c r="N33" s="12">
        <v>0</v>
      </c>
      <c r="O33" s="12">
        <v>0</v>
      </c>
      <c r="P33" s="12">
        <f t="shared" si="2"/>
        <v>2678900</v>
      </c>
    </row>
    <row r="34" spans="1:16" ht="26" x14ac:dyDescent="0.3">
      <c r="A34" s="5" t="s">
        <v>105</v>
      </c>
      <c r="B34" s="5" t="s">
        <v>106</v>
      </c>
      <c r="C34" s="5" t="s">
        <v>107</v>
      </c>
      <c r="D34" s="11" t="s">
        <v>108</v>
      </c>
      <c r="E34" s="12">
        <v>100000</v>
      </c>
      <c r="F34" s="12">
        <v>0</v>
      </c>
      <c r="G34" s="12">
        <v>0</v>
      </c>
      <c r="H34" s="12">
        <v>0</v>
      </c>
      <c r="I34" s="12">
        <v>100000</v>
      </c>
      <c r="J34" s="12">
        <v>0</v>
      </c>
      <c r="K34" s="12">
        <v>0</v>
      </c>
      <c r="L34" s="12">
        <v>0</v>
      </c>
      <c r="M34" s="12">
        <v>0</v>
      </c>
      <c r="N34" s="12">
        <v>0</v>
      </c>
      <c r="O34" s="12">
        <v>0</v>
      </c>
      <c r="P34" s="12">
        <f t="shared" si="2"/>
        <v>100000</v>
      </c>
    </row>
    <row r="35" spans="1:16" x14ac:dyDescent="0.3">
      <c r="A35" s="5" t="s">
        <v>109</v>
      </c>
      <c r="B35" s="5" t="s">
        <v>110</v>
      </c>
      <c r="C35" s="5" t="s">
        <v>107</v>
      </c>
      <c r="D35" s="11" t="s">
        <v>111</v>
      </c>
      <c r="E35" s="12">
        <v>440000</v>
      </c>
      <c r="F35" s="12">
        <v>440000</v>
      </c>
      <c r="G35" s="12">
        <v>0</v>
      </c>
      <c r="H35" s="12">
        <v>0</v>
      </c>
      <c r="I35" s="12">
        <v>0</v>
      </c>
      <c r="J35" s="12">
        <v>0</v>
      </c>
      <c r="K35" s="12">
        <v>0</v>
      </c>
      <c r="L35" s="12">
        <v>0</v>
      </c>
      <c r="M35" s="12">
        <v>0</v>
      </c>
      <c r="N35" s="12">
        <v>0</v>
      </c>
      <c r="O35" s="12">
        <v>0</v>
      </c>
      <c r="P35" s="12">
        <f t="shared" si="2"/>
        <v>440000</v>
      </c>
    </row>
    <row r="36" spans="1:16" ht="39" x14ac:dyDescent="0.3">
      <c r="A36" s="5" t="s">
        <v>112</v>
      </c>
      <c r="B36" s="5" t="s">
        <v>113</v>
      </c>
      <c r="C36" s="5" t="s">
        <v>114</v>
      </c>
      <c r="D36" s="11" t="s">
        <v>115</v>
      </c>
      <c r="E36" s="12">
        <v>2150000</v>
      </c>
      <c r="F36" s="12">
        <v>0</v>
      </c>
      <c r="G36" s="12">
        <v>0</v>
      </c>
      <c r="H36" s="12">
        <v>0</v>
      </c>
      <c r="I36" s="12">
        <v>2150000</v>
      </c>
      <c r="J36" s="12">
        <v>0</v>
      </c>
      <c r="K36" s="12">
        <v>0</v>
      </c>
      <c r="L36" s="12">
        <v>0</v>
      </c>
      <c r="M36" s="12">
        <v>0</v>
      </c>
      <c r="N36" s="12">
        <v>0</v>
      </c>
      <c r="O36" s="12">
        <v>0</v>
      </c>
      <c r="P36" s="12">
        <f t="shared" si="2"/>
        <v>2150000</v>
      </c>
    </row>
    <row r="37" spans="1:16" ht="26" x14ac:dyDescent="0.3">
      <c r="A37" s="5" t="s">
        <v>116</v>
      </c>
      <c r="B37" s="5" t="s">
        <v>117</v>
      </c>
      <c r="C37" s="5" t="s">
        <v>118</v>
      </c>
      <c r="D37" s="11" t="s">
        <v>119</v>
      </c>
      <c r="E37" s="12">
        <v>0</v>
      </c>
      <c r="F37" s="12">
        <v>0</v>
      </c>
      <c r="G37" s="12">
        <v>0</v>
      </c>
      <c r="H37" s="12">
        <v>0</v>
      </c>
      <c r="I37" s="12">
        <v>0</v>
      </c>
      <c r="J37" s="12">
        <v>50000</v>
      </c>
      <c r="K37" s="12">
        <v>50000</v>
      </c>
      <c r="L37" s="12">
        <v>0</v>
      </c>
      <c r="M37" s="12">
        <v>0</v>
      </c>
      <c r="N37" s="12">
        <v>0</v>
      </c>
      <c r="O37" s="12">
        <v>50000</v>
      </c>
      <c r="P37" s="12">
        <f t="shared" si="2"/>
        <v>50000</v>
      </c>
    </row>
    <row r="38" spans="1:16" ht="26" x14ac:dyDescent="0.3">
      <c r="A38" s="5" t="s">
        <v>120</v>
      </c>
      <c r="B38" s="5" t="s">
        <v>121</v>
      </c>
      <c r="C38" s="5" t="s">
        <v>118</v>
      </c>
      <c r="D38" s="11" t="s">
        <v>122</v>
      </c>
      <c r="E38" s="12">
        <v>0</v>
      </c>
      <c r="F38" s="12">
        <v>0</v>
      </c>
      <c r="G38" s="12">
        <v>0</v>
      </c>
      <c r="H38" s="12">
        <v>0</v>
      </c>
      <c r="I38" s="12">
        <v>0</v>
      </c>
      <c r="J38" s="12">
        <v>150000</v>
      </c>
      <c r="K38" s="12">
        <v>150000</v>
      </c>
      <c r="L38" s="12">
        <v>0</v>
      </c>
      <c r="M38" s="12">
        <v>0</v>
      </c>
      <c r="N38" s="12">
        <v>0</v>
      </c>
      <c r="O38" s="12">
        <v>150000</v>
      </c>
      <c r="P38" s="12">
        <f t="shared" si="2"/>
        <v>150000</v>
      </c>
    </row>
    <row r="39" spans="1:16" ht="26" x14ac:dyDescent="0.3">
      <c r="A39" s="5" t="s">
        <v>123</v>
      </c>
      <c r="B39" s="5" t="s">
        <v>124</v>
      </c>
      <c r="C39" s="5" t="s">
        <v>118</v>
      </c>
      <c r="D39" s="11" t="s">
        <v>125</v>
      </c>
      <c r="E39" s="12">
        <v>173000</v>
      </c>
      <c r="F39" s="12">
        <v>173000</v>
      </c>
      <c r="G39" s="12">
        <v>0</v>
      </c>
      <c r="H39" s="12">
        <v>0</v>
      </c>
      <c r="I39" s="12">
        <v>0</v>
      </c>
      <c r="J39" s="12">
        <v>0</v>
      </c>
      <c r="K39" s="12">
        <v>0</v>
      </c>
      <c r="L39" s="12">
        <v>0</v>
      </c>
      <c r="M39" s="12">
        <v>0</v>
      </c>
      <c r="N39" s="12">
        <v>0</v>
      </c>
      <c r="O39" s="12">
        <v>0</v>
      </c>
      <c r="P39" s="12">
        <f t="shared" si="2"/>
        <v>173000</v>
      </c>
    </row>
    <row r="40" spans="1:16" ht="39" x14ac:dyDescent="0.3">
      <c r="A40" s="5" t="s">
        <v>126</v>
      </c>
      <c r="B40" s="5" t="s">
        <v>127</v>
      </c>
      <c r="C40" s="5" t="s">
        <v>128</v>
      </c>
      <c r="D40" s="11" t="s">
        <v>129</v>
      </c>
      <c r="E40" s="12">
        <v>159040</v>
      </c>
      <c r="F40" s="12">
        <v>159040</v>
      </c>
      <c r="G40" s="12">
        <v>0</v>
      </c>
      <c r="H40" s="12">
        <v>0</v>
      </c>
      <c r="I40" s="12">
        <v>0</v>
      </c>
      <c r="J40" s="12">
        <v>0</v>
      </c>
      <c r="K40" s="12">
        <v>0</v>
      </c>
      <c r="L40" s="12">
        <v>0</v>
      </c>
      <c r="M40" s="12">
        <v>0</v>
      </c>
      <c r="N40" s="12">
        <v>0</v>
      </c>
      <c r="O40" s="12">
        <v>0</v>
      </c>
      <c r="P40" s="12">
        <f t="shared" si="2"/>
        <v>159040</v>
      </c>
    </row>
    <row r="41" spans="1:16" x14ac:dyDescent="0.3">
      <c r="A41" s="5" t="s">
        <v>130</v>
      </c>
      <c r="B41" s="5" t="s">
        <v>131</v>
      </c>
      <c r="C41" s="5" t="s">
        <v>132</v>
      </c>
      <c r="D41" s="11" t="s">
        <v>133</v>
      </c>
      <c r="E41" s="12">
        <v>1000000</v>
      </c>
      <c r="F41" s="12">
        <v>1000000</v>
      </c>
      <c r="G41" s="12">
        <v>0</v>
      </c>
      <c r="H41" s="12">
        <v>0</v>
      </c>
      <c r="I41" s="12">
        <v>0</v>
      </c>
      <c r="J41" s="12">
        <v>0</v>
      </c>
      <c r="K41" s="12">
        <v>0</v>
      </c>
      <c r="L41" s="12">
        <v>0</v>
      </c>
      <c r="M41" s="12">
        <v>0</v>
      </c>
      <c r="N41" s="12">
        <v>0</v>
      </c>
      <c r="O41" s="12">
        <v>0</v>
      </c>
      <c r="P41" s="12">
        <f t="shared" si="2"/>
        <v>1000000</v>
      </c>
    </row>
    <row r="42" spans="1:16" ht="26" x14ac:dyDescent="0.3">
      <c r="A42" s="5" t="s">
        <v>134</v>
      </c>
      <c r="B42" s="5" t="s">
        <v>135</v>
      </c>
      <c r="C42" s="5" t="s">
        <v>136</v>
      </c>
      <c r="D42" s="11" t="s">
        <v>137</v>
      </c>
      <c r="E42" s="12">
        <v>0</v>
      </c>
      <c r="F42" s="12">
        <v>0</v>
      </c>
      <c r="G42" s="12">
        <v>0</v>
      </c>
      <c r="H42" s="12">
        <v>0</v>
      </c>
      <c r="I42" s="12">
        <v>0</v>
      </c>
      <c r="J42" s="12">
        <v>80000</v>
      </c>
      <c r="K42" s="12">
        <v>0</v>
      </c>
      <c r="L42" s="12">
        <v>80000</v>
      </c>
      <c r="M42" s="12">
        <v>0</v>
      </c>
      <c r="N42" s="12">
        <v>0</v>
      </c>
      <c r="O42" s="12">
        <v>0</v>
      </c>
      <c r="P42" s="12">
        <f t="shared" ref="P42:P73" si="3">E42 + J42</f>
        <v>80000</v>
      </c>
    </row>
    <row r="43" spans="1:16" x14ac:dyDescent="0.3">
      <c r="A43" s="6" t="s">
        <v>138</v>
      </c>
      <c r="B43" s="6" t="s">
        <v>19</v>
      </c>
      <c r="C43" s="6" t="s">
        <v>19</v>
      </c>
      <c r="D43" s="7" t="s">
        <v>215</v>
      </c>
      <c r="E43" s="8">
        <v>118035314</v>
      </c>
      <c r="F43" s="8">
        <v>108735314</v>
      </c>
      <c r="G43" s="8">
        <v>72700210</v>
      </c>
      <c r="H43" s="8">
        <v>9966104</v>
      </c>
      <c r="I43" s="8">
        <v>9300000</v>
      </c>
      <c r="J43" s="8">
        <v>627500</v>
      </c>
      <c r="K43" s="8">
        <v>0</v>
      </c>
      <c r="L43" s="8">
        <v>627500</v>
      </c>
      <c r="M43" s="8">
        <v>0</v>
      </c>
      <c r="N43" s="8">
        <v>0</v>
      </c>
      <c r="O43" s="8">
        <v>0</v>
      </c>
      <c r="P43" s="8">
        <f t="shared" si="3"/>
        <v>118662814</v>
      </c>
    </row>
    <row r="44" spans="1:16" ht="26" x14ac:dyDescent="0.3">
      <c r="A44" s="6" t="s">
        <v>140</v>
      </c>
      <c r="B44" s="9" t="s">
        <v>220</v>
      </c>
      <c r="C44" s="6" t="s">
        <v>19</v>
      </c>
      <c r="D44" s="10" t="s">
        <v>139</v>
      </c>
      <c r="E44" s="8">
        <v>118035314</v>
      </c>
      <c r="F44" s="8">
        <v>108735314</v>
      </c>
      <c r="G44" s="8">
        <v>72700210</v>
      </c>
      <c r="H44" s="8">
        <v>9966104</v>
      </c>
      <c r="I44" s="8">
        <v>9300000</v>
      </c>
      <c r="J44" s="8">
        <v>627500</v>
      </c>
      <c r="K44" s="8">
        <v>0</v>
      </c>
      <c r="L44" s="8">
        <v>627500</v>
      </c>
      <c r="M44" s="8">
        <v>0</v>
      </c>
      <c r="N44" s="8">
        <v>0</v>
      </c>
      <c r="O44" s="8">
        <v>0</v>
      </c>
      <c r="P44" s="8">
        <f t="shared" si="3"/>
        <v>118662814</v>
      </c>
    </row>
    <row r="45" spans="1:16" ht="39" x14ac:dyDescent="0.3">
      <c r="A45" s="5" t="s">
        <v>141</v>
      </c>
      <c r="B45" s="5" t="s">
        <v>142</v>
      </c>
      <c r="C45" s="5" t="s">
        <v>24</v>
      </c>
      <c r="D45" s="11" t="s">
        <v>143</v>
      </c>
      <c r="E45" s="12">
        <v>1595040</v>
      </c>
      <c r="F45" s="12">
        <v>1595040</v>
      </c>
      <c r="G45" s="12">
        <v>1232000</v>
      </c>
      <c r="H45" s="12">
        <v>56800</v>
      </c>
      <c r="I45" s="12">
        <v>0</v>
      </c>
      <c r="J45" s="12">
        <v>0</v>
      </c>
      <c r="K45" s="12">
        <v>0</v>
      </c>
      <c r="L45" s="12">
        <v>0</v>
      </c>
      <c r="M45" s="12">
        <v>0</v>
      </c>
      <c r="N45" s="12">
        <v>0</v>
      </c>
      <c r="O45" s="12">
        <v>0</v>
      </c>
      <c r="P45" s="12">
        <f t="shared" si="3"/>
        <v>1595040</v>
      </c>
    </row>
    <row r="46" spans="1:16" x14ac:dyDescent="0.3">
      <c r="A46" s="5" t="s">
        <v>144</v>
      </c>
      <c r="B46" s="5" t="s">
        <v>66</v>
      </c>
      <c r="C46" s="5" t="s">
        <v>145</v>
      </c>
      <c r="D46" s="11" t="s">
        <v>146</v>
      </c>
      <c r="E46" s="12">
        <v>15304210</v>
      </c>
      <c r="F46" s="12">
        <v>12904210</v>
      </c>
      <c r="G46" s="12">
        <v>8775000</v>
      </c>
      <c r="H46" s="12">
        <v>818970</v>
      </c>
      <c r="I46" s="12">
        <v>2400000</v>
      </c>
      <c r="J46" s="12">
        <v>577500</v>
      </c>
      <c r="K46" s="12">
        <v>0</v>
      </c>
      <c r="L46" s="12">
        <v>577500</v>
      </c>
      <c r="M46" s="12">
        <v>0</v>
      </c>
      <c r="N46" s="12">
        <v>0</v>
      </c>
      <c r="O46" s="12">
        <v>0</v>
      </c>
      <c r="P46" s="12">
        <f t="shared" si="3"/>
        <v>15881710</v>
      </c>
    </row>
    <row r="47" spans="1:16" ht="39" x14ac:dyDescent="0.3">
      <c r="A47" s="5" t="s">
        <v>147</v>
      </c>
      <c r="B47" s="5" t="s">
        <v>148</v>
      </c>
      <c r="C47" s="5" t="s">
        <v>149</v>
      </c>
      <c r="D47" s="11" t="s">
        <v>150</v>
      </c>
      <c r="E47" s="12">
        <v>40220694</v>
      </c>
      <c r="F47" s="12">
        <v>33320694</v>
      </c>
      <c r="G47" s="12">
        <v>13295850</v>
      </c>
      <c r="H47" s="12">
        <v>9042884</v>
      </c>
      <c r="I47" s="12">
        <v>6900000</v>
      </c>
      <c r="J47" s="12">
        <v>50000</v>
      </c>
      <c r="K47" s="12">
        <v>0</v>
      </c>
      <c r="L47" s="12">
        <v>50000</v>
      </c>
      <c r="M47" s="12">
        <v>0</v>
      </c>
      <c r="N47" s="12">
        <v>0</v>
      </c>
      <c r="O47" s="12">
        <v>0</v>
      </c>
      <c r="P47" s="12">
        <f t="shared" si="3"/>
        <v>40270694</v>
      </c>
    </row>
    <row r="48" spans="1:16" ht="39" x14ac:dyDescent="0.3">
      <c r="A48" s="5" t="s">
        <v>151</v>
      </c>
      <c r="B48" s="5" t="s">
        <v>152</v>
      </c>
      <c r="C48" s="5" t="s">
        <v>149</v>
      </c>
      <c r="D48" s="11" t="s">
        <v>153</v>
      </c>
      <c r="E48" s="12">
        <v>56453500</v>
      </c>
      <c r="F48" s="12">
        <v>56453500</v>
      </c>
      <c r="G48" s="12">
        <v>46273360</v>
      </c>
      <c r="H48" s="12">
        <v>0</v>
      </c>
      <c r="I48" s="12">
        <v>0</v>
      </c>
      <c r="J48" s="12">
        <v>0</v>
      </c>
      <c r="K48" s="12">
        <v>0</v>
      </c>
      <c r="L48" s="12">
        <v>0</v>
      </c>
      <c r="M48" s="12">
        <v>0</v>
      </c>
      <c r="N48" s="12">
        <v>0</v>
      </c>
      <c r="O48" s="12">
        <v>0</v>
      </c>
      <c r="P48" s="12">
        <f t="shared" si="3"/>
        <v>56453500</v>
      </c>
    </row>
    <row r="49" spans="1:16" ht="39" x14ac:dyDescent="0.3">
      <c r="A49" s="5" t="s">
        <v>154</v>
      </c>
      <c r="B49" s="5" t="s">
        <v>51</v>
      </c>
      <c r="C49" s="5" t="s">
        <v>155</v>
      </c>
      <c r="D49" s="11" t="s">
        <v>156</v>
      </c>
      <c r="E49" s="12">
        <v>1110000</v>
      </c>
      <c r="F49" s="12">
        <v>1110000</v>
      </c>
      <c r="G49" s="12">
        <v>783500</v>
      </c>
      <c r="H49" s="12">
        <v>35180</v>
      </c>
      <c r="I49" s="12">
        <v>0</v>
      </c>
      <c r="J49" s="12">
        <v>0</v>
      </c>
      <c r="K49" s="12">
        <v>0</v>
      </c>
      <c r="L49" s="12">
        <v>0</v>
      </c>
      <c r="M49" s="12">
        <v>0</v>
      </c>
      <c r="N49" s="12">
        <v>0</v>
      </c>
      <c r="O49" s="12">
        <v>0</v>
      </c>
      <c r="P49" s="12">
        <f t="shared" si="3"/>
        <v>1110000</v>
      </c>
    </row>
    <row r="50" spans="1:16" ht="26" x14ac:dyDescent="0.3">
      <c r="A50" s="5" t="s">
        <v>157</v>
      </c>
      <c r="B50" s="5" t="s">
        <v>158</v>
      </c>
      <c r="C50" s="5" t="s">
        <v>159</v>
      </c>
      <c r="D50" s="11" t="s">
        <v>160</v>
      </c>
      <c r="E50" s="12">
        <v>2951870</v>
      </c>
      <c r="F50" s="12">
        <v>2951870</v>
      </c>
      <c r="G50" s="12">
        <v>2340500</v>
      </c>
      <c r="H50" s="12">
        <v>12270</v>
      </c>
      <c r="I50" s="12">
        <v>0</v>
      </c>
      <c r="J50" s="12">
        <v>0</v>
      </c>
      <c r="K50" s="12">
        <v>0</v>
      </c>
      <c r="L50" s="12">
        <v>0</v>
      </c>
      <c r="M50" s="12">
        <v>0</v>
      </c>
      <c r="N50" s="12">
        <v>0</v>
      </c>
      <c r="O50" s="12">
        <v>0</v>
      </c>
      <c r="P50" s="12">
        <f t="shared" si="3"/>
        <v>2951870</v>
      </c>
    </row>
    <row r="51" spans="1:16" x14ac:dyDescent="0.3">
      <c r="A51" s="5" t="s">
        <v>161</v>
      </c>
      <c r="B51" s="5" t="s">
        <v>162</v>
      </c>
      <c r="C51" s="5" t="s">
        <v>159</v>
      </c>
      <c r="D51" s="11" t="s">
        <v>163</v>
      </c>
      <c r="E51" s="12">
        <v>400000</v>
      </c>
      <c r="F51" s="12">
        <v>400000</v>
      </c>
      <c r="G51" s="12">
        <v>0</v>
      </c>
      <c r="H51" s="12">
        <v>0</v>
      </c>
      <c r="I51" s="12">
        <v>0</v>
      </c>
      <c r="J51" s="12">
        <v>0</v>
      </c>
      <c r="K51" s="12">
        <v>0</v>
      </c>
      <c r="L51" s="12">
        <v>0</v>
      </c>
      <c r="M51" s="12">
        <v>0</v>
      </c>
      <c r="N51" s="12">
        <v>0</v>
      </c>
      <c r="O51" s="12">
        <v>0</v>
      </c>
      <c r="P51" s="12">
        <f t="shared" si="3"/>
        <v>400000</v>
      </c>
    </row>
    <row r="52" spans="1:16" x14ac:dyDescent="0.3">
      <c r="A52" s="6" t="s">
        <v>164</v>
      </c>
      <c r="B52" s="6" t="s">
        <v>19</v>
      </c>
      <c r="C52" s="6" t="s">
        <v>19</v>
      </c>
      <c r="D52" s="13" t="s">
        <v>216</v>
      </c>
      <c r="E52" s="8">
        <v>2150000</v>
      </c>
      <c r="F52" s="8">
        <v>1350000</v>
      </c>
      <c r="G52" s="8">
        <v>1070000</v>
      </c>
      <c r="H52" s="8">
        <v>20000</v>
      </c>
      <c r="I52" s="8">
        <v>800000</v>
      </c>
      <c r="J52" s="8">
        <v>0</v>
      </c>
      <c r="K52" s="8">
        <v>0</v>
      </c>
      <c r="L52" s="8">
        <v>0</v>
      </c>
      <c r="M52" s="8">
        <v>0</v>
      </c>
      <c r="N52" s="8">
        <v>0</v>
      </c>
      <c r="O52" s="8">
        <v>0</v>
      </c>
      <c r="P52" s="8">
        <f t="shared" si="3"/>
        <v>2150000</v>
      </c>
    </row>
    <row r="53" spans="1:16" ht="26" x14ac:dyDescent="0.3">
      <c r="A53" s="6" t="s">
        <v>166</v>
      </c>
      <c r="B53" s="9" t="s">
        <v>219</v>
      </c>
      <c r="C53" s="6" t="s">
        <v>19</v>
      </c>
      <c r="D53" s="10" t="s">
        <v>165</v>
      </c>
      <c r="E53" s="8">
        <v>2150000</v>
      </c>
      <c r="F53" s="8">
        <v>1350000</v>
      </c>
      <c r="G53" s="8">
        <v>1070000</v>
      </c>
      <c r="H53" s="8">
        <v>20000</v>
      </c>
      <c r="I53" s="8">
        <v>800000</v>
      </c>
      <c r="J53" s="8">
        <v>0</v>
      </c>
      <c r="K53" s="8">
        <v>0</v>
      </c>
      <c r="L53" s="8">
        <v>0</v>
      </c>
      <c r="M53" s="8">
        <v>0</v>
      </c>
      <c r="N53" s="8">
        <v>0</v>
      </c>
      <c r="O53" s="8">
        <v>0</v>
      </c>
      <c r="P53" s="8">
        <f t="shared" si="3"/>
        <v>2150000</v>
      </c>
    </row>
    <row r="54" spans="1:16" ht="39" x14ac:dyDescent="0.3">
      <c r="A54" s="5" t="s">
        <v>167</v>
      </c>
      <c r="B54" s="5" t="s">
        <v>142</v>
      </c>
      <c r="C54" s="5" t="s">
        <v>24</v>
      </c>
      <c r="D54" s="11" t="s">
        <v>143</v>
      </c>
      <c r="E54" s="12">
        <v>1350000</v>
      </c>
      <c r="F54" s="12">
        <v>1350000</v>
      </c>
      <c r="G54" s="12">
        <v>1070000</v>
      </c>
      <c r="H54" s="12">
        <v>20000</v>
      </c>
      <c r="I54" s="12">
        <v>0</v>
      </c>
      <c r="J54" s="12">
        <v>0</v>
      </c>
      <c r="K54" s="12">
        <v>0</v>
      </c>
      <c r="L54" s="12">
        <v>0</v>
      </c>
      <c r="M54" s="12">
        <v>0</v>
      </c>
      <c r="N54" s="12">
        <v>0</v>
      </c>
      <c r="O54" s="12">
        <v>0</v>
      </c>
      <c r="P54" s="12">
        <f t="shared" si="3"/>
        <v>1350000</v>
      </c>
    </row>
    <row r="55" spans="1:16" ht="78" x14ac:dyDescent="0.3">
      <c r="A55" s="5" t="s">
        <v>168</v>
      </c>
      <c r="B55" s="5" t="s">
        <v>169</v>
      </c>
      <c r="C55" s="5" t="s">
        <v>92</v>
      </c>
      <c r="D55" s="11" t="s">
        <v>170</v>
      </c>
      <c r="E55" s="12">
        <v>800000</v>
      </c>
      <c r="F55" s="12">
        <v>0</v>
      </c>
      <c r="G55" s="12">
        <v>0</v>
      </c>
      <c r="H55" s="12">
        <v>0</v>
      </c>
      <c r="I55" s="12">
        <v>800000</v>
      </c>
      <c r="J55" s="12">
        <v>0</v>
      </c>
      <c r="K55" s="12">
        <v>0</v>
      </c>
      <c r="L55" s="12">
        <v>0</v>
      </c>
      <c r="M55" s="12">
        <v>0</v>
      </c>
      <c r="N55" s="12">
        <v>0</v>
      </c>
      <c r="O55" s="12">
        <v>0</v>
      </c>
      <c r="P55" s="12">
        <f t="shared" si="3"/>
        <v>800000</v>
      </c>
    </row>
    <row r="56" spans="1:16" ht="26" x14ac:dyDescent="0.3">
      <c r="A56" s="6" t="s">
        <v>171</v>
      </c>
      <c r="B56" s="6" t="s">
        <v>19</v>
      </c>
      <c r="C56" s="6" t="s">
        <v>19</v>
      </c>
      <c r="D56" s="13" t="s">
        <v>217</v>
      </c>
      <c r="E56" s="8">
        <v>25548767</v>
      </c>
      <c r="F56" s="8">
        <v>21550767</v>
      </c>
      <c r="G56" s="8">
        <v>15101646</v>
      </c>
      <c r="H56" s="8">
        <v>509900</v>
      </c>
      <c r="I56" s="8">
        <v>3998000</v>
      </c>
      <c r="J56" s="8">
        <v>365000</v>
      </c>
      <c r="K56" s="8">
        <v>0</v>
      </c>
      <c r="L56" s="8">
        <v>365000</v>
      </c>
      <c r="M56" s="8">
        <v>192450</v>
      </c>
      <c r="N56" s="8">
        <v>83950</v>
      </c>
      <c r="O56" s="8">
        <v>0</v>
      </c>
      <c r="P56" s="8">
        <f t="shared" si="3"/>
        <v>25913767</v>
      </c>
    </row>
    <row r="57" spans="1:16" ht="26" x14ac:dyDescent="0.3">
      <c r="A57" s="6" t="s">
        <v>173</v>
      </c>
      <c r="B57" s="6">
        <v>101</v>
      </c>
      <c r="C57" s="6" t="s">
        <v>19</v>
      </c>
      <c r="D57" s="10" t="s">
        <v>172</v>
      </c>
      <c r="E57" s="8">
        <v>25548767</v>
      </c>
      <c r="F57" s="8">
        <v>21550767</v>
      </c>
      <c r="G57" s="8">
        <v>15101646</v>
      </c>
      <c r="H57" s="8">
        <v>509900</v>
      </c>
      <c r="I57" s="8">
        <v>3998000</v>
      </c>
      <c r="J57" s="8">
        <v>365000</v>
      </c>
      <c r="K57" s="8">
        <v>0</v>
      </c>
      <c r="L57" s="8">
        <v>365000</v>
      </c>
      <c r="M57" s="8">
        <v>192450</v>
      </c>
      <c r="N57" s="8">
        <v>83950</v>
      </c>
      <c r="O57" s="8">
        <v>0</v>
      </c>
      <c r="P57" s="8">
        <f t="shared" si="3"/>
        <v>25913767</v>
      </c>
    </row>
    <row r="58" spans="1:16" ht="39" x14ac:dyDescent="0.3">
      <c r="A58" s="5" t="s">
        <v>174</v>
      </c>
      <c r="B58" s="5" t="s">
        <v>142</v>
      </c>
      <c r="C58" s="5" t="s">
        <v>24</v>
      </c>
      <c r="D58" s="11" t="s">
        <v>143</v>
      </c>
      <c r="E58" s="12">
        <v>967432</v>
      </c>
      <c r="F58" s="12">
        <v>967432</v>
      </c>
      <c r="G58" s="12">
        <v>765682</v>
      </c>
      <c r="H58" s="12">
        <v>11000</v>
      </c>
      <c r="I58" s="12">
        <v>0</v>
      </c>
      <c r="J58" s="12">
        <v>0</v>
      </c>
      <c r="K58" s="12">
        <v>0</v>
      </c>
      <c r="L58" s="12">
        <v>0</v>
      </c>
      <c r="M58" s="12">
        <v>0</v>
      </c>
      <c r="N58" s="12">
        <v>0</v>
      </c>
      <c r="O58" s="12">
        <v>0</v>
      </c>
      <c r="P58" s="12">
        <f t="shared" si="3"/>
        <v>967432</v>
      </c>
    </row>
    <row r="59" spans="1:16" ht="26" x14ac:dyDescent="0.3">
      <c r="A59" s="5" t="s">
        <v>175</v>
      </c>
      <c r="B59" s="5" t="s">
        <v>176</v>
      </c>
      <c r="C59" s="5" t="s">
        <v>155</v>
      </c>
      <c r="D59" s="11" t="s">
        <v>177</v>
      </c>
      <c r="E59" s="12">
        <v>8971480</v>
      </c>
      <c r="F59" s="12">
        <v>8971480</v>
      </c>
      <c r="G59" s="12">
        <v>7057150</v>
      </c>
      <c r="H59" s="12">
        <v>305500</v>
      </c>
      <c r="I59" s="12">
        <v>0</v>
      </c>
      <c r="J59" s="12">
        <v>348500</v>
      </c>
      <c r="K59" s="12">
        <v>0</v>
      </c>
      <c r="L59" s="12">
        <v>348500</v>
      </c>
      <c r="M59" s="12">
        <v>192450</v>
      </c>
      <c r="N59" s="12">
        <v>72950</v>
      </c>
      <c r="O59" s="12">
        <v>0</v>
      </c>
      <c r="P59" s="12">
        <f t="shared" si="3"/>
        <v>9319980</v>
      </c>
    </row>
    <row r="60" spans="1:16" ht="39" x14ac:dyDescent="0.3">
      <c r="A60" s="5" t="s">
        <v>178</v>
      </c>
      <c r="B60" s="5" t="s">
        <v>179</v>
      </c>
      <c r="C60" s="5" t="s">
        <v>62</v>
      </c>
      <c r="D60" s="11" t="s">
        <v>180</v>
      </c>
      <c r="E60" s="12">
        <v>444280</v>
      </c>
      <c r="F60" s="12">
        <v>444280</v>
      </c>
      <c r="G60" s="12">
        <v>237100</v>
      </c>
      <c r="H60" s="12">
        <v>11000</v>
      </c>
      <c r="I60" s="12">
        <v>0</v>
      </c>
      <c r="J60" s="12">
        <v>0</v>
      </c>
      <c r="K60" s="12">
        <v>0</v>
      </c>
      <c r="L60" s="12">
        <v>0</v>
      </c>
      <c r="M60" s="12">
        <v>0</v>
      </c>
      <c r="N60" s="12">
        <v>0</v>
      </c>
      <c r="O60" s="12">
        <v>0</v>
      </c>
      <c r="P60" s="12">
        <f t="shared" si="3"/>
        <v>444280</v>
      </c>
    </row>
    <row r="61" spans="1:16" x14ac:dyDescent="0.3">
      <c r="A61" s="5" t="s">
        <v>181</v>
      </c>
      <c r="B61" s="5" t="s">
        <v>182</v>
      </c>
      <c r="C61" s="5" t="s">
        <v>183</v>
      </c>
      <c r="D61" s="11" t="s">
        <v>184</v>
      </c>
      <c r="E61" s="12">
        <v>3070840</v>
      </c>
      <c r="F61" s="12">
        <v>3070840</v>
      </c>
      <c r="G61" s="12">
        <v>1843984</v>
      </c>
      <c r="H61" s="12">
        <v>48200</v>
      </c>
      <c r="I61" s="12">
        <v>0</v>
      </c>
      <c r="J61" s="12">
        <v>0</v>
      </c>
      <c r="K61" s="12">
        <v>0</v>
      </c>
      <c r="L61" s="12">
        <v>0</v>
      </c>
      <c r="M61" s="12">
        <v>0</v>
      </c>
      <c r="N61" s="12">
        <v>0</v>
      </c>
      <c r="O61" s="12">
        <v>0</v>
      </c>
      <c r="P61" s="12">
        <f t="shared" si="3"/>
        <v>3070840</v>
      </c>
    </row>
    <row r="62" spans="1:16" ht="39" x14ac:dyDescent="0.3">
      <c r="A62" s="5" t="s">
        <v>185</v>
      </c>
      <c r="B62" s="5" t="s">
        <v>80</v>
      </c>
      <c r="C62" s="5" t="s">
        <v>81</v>
      </c>
      <c r="D62" s="11" t="s">
        <v>82</v>
      </c>
      <c r="E62" s="12">
        <v>10170200</v>
      </c>
      <c r="F62" s="12">
        <v>6172200</v>
      </c>
      <c r="G62" s="12">
        <v>4611390</v>
      </c>
      <c r="H62" s="12">
        <v>123200</v>
      </c>
      <c r="I62" s="12">
        <v>3998000</v>
      </c>
      <c r="J62" s="12">
        <v>16500</v>
      </c>
      <c r="K62" s="12">
        <v>0</v>
      </c>
      <c r="L62" s="12">
        <v>16500</v>
      </c>
      <c r="M62" s="12">
        <v>0</v>
      </c>
      <c r="N62" s="12">
        <v>11000</v>
      </c>
      <c r="O62" s="12">
        <v>0</v>
      </c>
      <c r="P62" s="12">
        <f t="shared" si="3"/>
        <v>10186700</v>
      </c>
    </row>
    <row r="63" spans="1:16" ht="26" x14ac:dyDescent="0.3">
      <c r="A63" s="5" t="s">
        <v>186</v>
      </c>
      <c r="B63" s="5" t="s">
        <v>187</v>
      </c>
      <c r="C63" s="5" t="s">
        <v>85</v>
      </c>
      <c r="D63" s="11" t="s">
        <v>188</v>
      </c>
      <c r="E63" s="12">
        <v>749535</v>
      </c>
      <c r="F63" s="12">
        <v>749535</v>
      </c>
      <c r="G63" s="12">
        <v>586340</v>
      </c>
      <c r="H63" s="12">
        <v>11000</v>
      </c>
      <c r="I63" s="12">
        <v>0</v>
      </c>
      <c r="J63" s="12">
        <v>0</v>
      </c>
      <c r="K63" s="12">
        <v>0</v>
      </c>
      <c r="L63" s="12">
        <v>0</v>
      </c>
      <c r="M63" s="12">
        <v>0</v>
      </c>
      <c r="N63" s="12">
        <v>0</v>
      </c>
      <c r="O63" s="12">
        <v>0</v>
      </c>
      <c r="P63" s="12">
        <f t="shared" si="3"/>
        <v>749535</v>
      </c>
    </row>
    <row r="64" spans="1:16" x14ac:dyDescent="0.3">
      <c r="A64" s="5" t="s">
        <v>189</v>
      </c>
      <c r="B64" s="5" t="s">
        <v>190</v>
      </c>
      <c r="C64" s="5" t="s">
        <v>85</v>
      </c>
      <c r="D64" s="11" t="s">
        <v>191</v>
      </c>
      <c r="E64" s="12">
        <v>175000</v>
      </c>
      <c r="F64" s="12">
        <v>175000</v>
      </c>
      <c r="G64" s="12">
        <v>0</v>
      </c>
      <c r="H64" s="12">
        <v>0</v>
      </c>
      <c r="I64" s="12">
        <v>0</v>
      </c>
      <c r="J64" s="12">
        <v>0</v>
      </c>
      <c r="K64" s="12">
        <v>0</v>
      </c>
      <c r="L64" s="12">
        <v>0</v>
      </c>
      <c r="M64" s="12">
        <v>0</v>
      </c>
      <c r="N64" s="12">
        <v>0</v>
      </c>
      <c r="O64" s="12">
        <v>0</v>
      </c>
      <c r="P64" s="12">
        <f t="shared" si="3"/>
        <v>175000</v>
      </c>
    </row>
    <row r="65" spans="1:16" ht="39" x14ac:dyDescent="0.3">
      <c r="A65" s="5" t="s">
        <v>192</v>
      </c>
      <c r="B65" s="5" t="s">
        <v>193</v>
      </c>
      <c r="C65" s="5" t="s">
        <v>194</v>
      </c>
      <c r="D65" s="11" t="s">
        <v>195</v>
      </c>
      <c r="E65" s="12">
        <v>1000000</v>
      </c>
      <c r="F65" s="12">
        <v>1000000</v>
      </c>
      <c r="G65" s="12">
        <v>0</v>
      </c>
      <c r="H65" s="12">
        <v>0</v>
      </c>
      <c r="I65" s="12">
        <v>0</v>
      </c>
      <c r="J65" s="12">
        <v>0</v>
      </c>
      <c r="K65" s="12">
        <v>0</v>
      </c>
      <c r="L65" s="12">
        <v>0</v>
      </c>
      <c r="M65" s="12">
        <v>0</v>
      </c>
      <c r="N65" s="12">
        <v>0</v>
      </c>
      <c r="O65" s="12">
        <v>0</v>
      </c>
      <c r="P65" s="12">
        <f t="shared" si="3"/>
        <v>1000000</v>
      </c>
    </row>
    <row r="66" spans="1:16" x14ac:dyDescent="0.3">
      <c r="A66" s="6" t="s">
        <v>196</v>
      </c>
      <c r="B66" s="6" t="s">
        <v>19</v>
      </c>
      <c r="C66" s="6" t="s">
        <v>19</v>
      </c>
      <c r="D66" s="13" t="s">
        <v>218</v>
      </c>
      <c r="E66" s="8">
        <v>21754040</v>
      </c>
      <c r="F66" s="8">
        <v>21754040</v>
      </c>
      <c r="G66" s="8">
        <v>1641505</v>
      </c>
      <c r="H66" s="8">
        <v>31500</v>
      </c>
      <c r="I66" s="8">
        <v>0</v>
      </c>
      <c r="J66" s="8">
        <v>0</v>
      </c>
      <c r="K66" s="8">
        <v>0</v>
      </c>
      <c r="L66" s="8">
        <v>0</v>
      </c>
      <c r="M66" s="8">
        <v>0</v>
      </c>
      <c r="N66" s="8">
        <v>0</v>
      </c>
      <c r="O66" s="8">
        <v>0</v>
      </c>
      <c r="P66" s="8">
        <f t="shared" si="3"/>
        <v>21754040</v>
      </c>
    </row>
    <row r="67" spans="1:16" ht="26" x14ac:dyDescent="0.3">
      <c r="A67" s="6" t="s">
        <v>198</v>
      </c>
      <c r="B67" s="6">
        <v>371</v>
      </c>
      <c r="C67" s="6" t="s">
        <v>19</v>
      </c>
      <c r="D67" s="10" t="s">
        <v>197</v>
      </c>
      <c r="E67" s="8">
        <v>21754040</v>
      </c>
      <c r="F67" s="8">
        <f>F68+F70+F71+F72</f>
        <v>21404040</v>
      </c>
      <c r="G67" s="8">
        <v>1641505</v>
      </c>
      <c r="H67" s="8">
        <v>31500</v>
      </c>
      <c r="I67" s="8">
        <v>0</v>
      </c>
      <c r="J67" s="8">
        <v>0</v>
      </c>
      <c r="K67" s="8">
        <v>0</v>
      </c>
      <c r="L67" s="8">
        <v>0</v>
      </c>
      <c r="M67" s="8">
        <v>0</v>
      </c>
      <c r="N67" s="8">
        <v>0</v>
      </c>
      <c r="O67" s="8">
        <v>0</v>
      </c>
      <c r="P67" s="8">
        <f t="shared" si="3"/>
        <v>21754040</v>
      </c>
    </row>
    <row r="68" spans="1:16" ht="39" x14ac:dyDescent="0.3">
      <c r="A68" s="5" t="s">
        <v>199</v>
      </c>
      <c r="B68" s="5" t="s">
        <v>142</v>
      </c>
      <c r="C68" s="5" t="s">
        <v>24</v>
      </c>
      <c r="D68" s="11" t="s">
        <v>143</v>
      </c>
      <c r="E68" s="12">
        <v>2090540</v>
      </c>
      <c r="F68" s="12">
        <v>2090540</v>
      </c>
      <c r="G68" s="12">
        <v>1641505</v>
      </c>
      <c r="H68" s="12">
        <v>31500</v>
      </c>
      <c r="I68" s="12">
        <v>0</v>
      </c>
      <c r="J68" s="12">
        <v>0</v>
      </c>
      <c r="K68" s="12">
        <v>0</v>
      </c>
      <c r="L68" s="12">
        <v>0</v>
      </c>
      <c r="M68" s="12">
        <v>0</v>
      </c>
      <c r="N68" s="12">
        <v>0</v>
      </c>
      <c r="O68" s="12">
        <v>0</v>
      </c>
      <c r="P68" s="12">
        <f t="shared" si="3"/>
        <v>2090540</v>
      </c>
    </row>
    <row r="69" spans="1:16" x14ac:dyDescent="0.3">
      <c r="A69" s="5" t="s">
        <v>200</v>
      </c>
      <c r="B69" s="5" t="s">
        <v>201</v>
      </c>
      <c r="C69" s="5" t="s">
        <v>28</v>
      </c>
      <c r="D69" s="11" t="s">
        <v>202</v>
      </c>
      <c r="E69" s="12">
        <v>350000</v>
      </c>
      <c r="F69" s="12"/>
      <c r="G69" s="12">
        <v>0</v>
      </c>
      <c r="H69" s="12">
        <v>0</v>
      </c>
      <c r="I69" s="12">
        <v>0</v>
      </c>
      <c r="J69" s="12">
        <v>0</v>
      </c>
      <c r="K69" s="12">
        <v>0</v>
      </c>
      <c r="L69" s="12">
        <v>0</v>
      </c>
      <c r="M69" s="12">
        <v>0</v>
      </c>
      <c r="N69" s="12">
        <v>0</v>
      </c>
      <c r="O69" s="12">
        <v>0</v>
      </c>
      <c r="P69" s="12">
        <f t="shared" si="3"/>
        <v>350000</v>
      </c>
    </row>
    <row r="70" spans="1:16" x14ac:dyDescent="0.3">
      <c r="A70" s="5" t="s">
        <v>203</v>
      </c>
      <c r="B70" s="5" t="s">
        <v>204</v>
      </c>
      <c r="C70" s="5" t="s">
        <v>27</v>
      </c>
      <c r="D70" s="11" t="s">
        <v>205</v>
      </c>
      <c r="E70" s="12">
        <v>17603500</v>
      </c>
      <c r="F70" s="12">
        <v>17603500</v>
      </c>
      <c r="G70" s="12">
        <v>0</v>
      </c>
      <c r="H70" s="12">
        <v>0</v>
      </c>
      <c r="I70" s="12">
        <v>0</v>
      </c>
      <c r="J70" s="12">
        <v>0</v>
      </c>
      <c r="K70" s="12">
        <v>0</v>
      </c>
      <c r="L70" s="12">
        <v>0</v>
      </c>
      <c r="M70" s="12">
        <v>0</v>
      </c>
      <c r="N70" s="12">
        <v>0</v>
      </c>
      <c r="O70" s="12">
        <v>0</v>
      </c>
      <c r="P70" s="12">
        <f t="shared" si="3"/>
        <v>17603500</v>
      </c>
    </row>
    <row r="71" spans="1:16" ht="39" x14ac:dyDescent="0.3">
      <c r="A71" s="5" t="s">
        <v>206</v>
      </c>
      <c r="B71" s="5" t="s">
        <v>207</v>
      </c>
      <c r="C71" s="5" t="s">
        <v>27</v>
      </c>
      <c r="D71" s="11" t="s">
        <v>208</v>
      </c>
      <c r="E71" s="12">
        <v>160000</v>
      </c>
      <c r="F71" s="12">
        <v>160000</v>
      </c>
      <c r="G71" s="12">
        <v>0</v>
      </c>
      <c r="H71" s="12">
        <v>0</v>
      </c>
      <c r="I71" s="12">
        <v>0</v>
      </c>
      <c r="J71" s="12">
        <v>0</v>
      </c>
      <c r="K71" s="12">
        <v>0</v>
      </c>
      <c r="L71" s="12">
        <v>0</v>
      </c>
      <c r="M71" s="12">
        <v>0</v>
      </c>
      <c r="N71" s="12">
        <v>0</v>
      </c>
      <c r="O71" s="12">
        <v>0</v>
      </c>
      <c r="P71" s="12">
        <f t="shared" si="3"/>
        <v>160000</v>
      </c>
    </row>
    <row r="72" spans="1:16" ht="39" x14ac:dyDescent="0.3">
      <c r="A72" s="5" t="s">
        <v>209</v>
      </c>
      <c r="B72" s="5" t="s">
        <v>210</v>
      </c>
      <c r="C72" s="5" t="s">
        <v>27</v>
      </c>
      <c r="D72" s="11" t="s">
        <v>211</v>
      </c>
      <c r="E72" s="12">
        <v>1550000</v>
      </c>
      <c r="F72" s="12">
        <v>1550000</v>
      </c>
      <c r="G72" s="12">
        <v>0</v>
      </c>
      <c r="H72" s="12">
        <v>0</v>
      </c>
      <c r="I72" s="12">
        <v>0</v>
      </c>
      <c r="J72" s="12">
        <v>0</v>
      </c>
      <c r="K72" s="12">
        <v>0</v>
      </c>
      <c r="L72" s="12">
        <v>0</v>
      </c>
      <c r="M72" s="12">
        <v>0</v>
      </c>
      <c r="N72" s="12">
        <v>0</v>
      </c>
      <c r="O72" s="12">
        <v>0</v>
      </c>
      <c r="P72" s="12">
        <f t="shared" si="3"/>
        <v>1550000</v>
      </c>
    </row>
    <row r="73" spans="1:16" x14ac:dyDescent="0.3">
      <c r="A73" s="6" t="s">
        <v>213</v>
      </c>
      <c r="B73" s="6" t="s">
        <v>213</v>
      </c>
      <c r="C73" s="6" t="s">
        <v>213</v>
      </c>
      <c r="D73" s="14" t="s">
        <v>212</v>
      </c>
      <c r="E73" s="8">
        <f>E66+E56+E52+E43+E10</f>
        <v>276342920</v>
      </c>
      <c r="F73" s="8">
        <f>F66+F56+F52+F43+F10</f>
        <v>205326275</v>
      </c>
      <c r="G73" s="8">
        <v>114533421</v>
      </c>
      <c r="H73" s="8">
        <v>12235654</v>
      </c>
      <c r="I73" s="8">
        <v>71016645</v>
      </c>
      <c r="J73" s="8">
        <v>6420946</v>
      </c>
      <c r="K73" s="8">
        <v>2700000</v>
      </c>
      <c r="L73" s="8">
        <v>3720946</v>
      </c>
      <c r="M73" s="8">
        <v>312840</v>
      </c>
      <c r="N73" s="8">
        <v>83950</v>
      </c>
      <c r="O73" s="8">
        <v>2700000</v>
      </c>
      <c r="P73" s="8">
        <f t="shared" si="3"/>
        <v>282763866</v>
      </c>
    </row>
    <row r="74" spans="1:16" x14ac:dyDescent="0.3">
      <c r="A74" s="15"/>
      <c r="B74" s="15"/>
      <c r="C74" s="15"/>
      <c r="D74" s="15"/>
      <c r="E74" s="15"/>
      <c r="F74" s="15"/>
      <c r="G74" s="15"/>
      <c r="H74" s="15"/>
      <c r="I74" s="15"/>
      <c r="J74" s="15"/>
      <c r="K74" s="15"/>
      <c r="L74" s="15"/>
      <c r="M74" s="15"/>
      <c r="N74" s="15"/>
      <c r="O74" s="15"/>
      <c r="P74" s="15"/>
    </row>
    <row r="75" spans="1:16" x14ac:dyDescent="0.3">
      <c r="A75" s="15"/>
      <c r="B75" s="15"/>
      <c r="C75" s="15"/>
      <c r="D75" s="15"/>
      <c r="E75" s="15"/>
      <c r="F75" s="15"/>
      <c r="G75" s="15"/>
      <c r="H75" s="15"/>
      <c r="I75" s="15"/>
      <c r="J75" s="15"/>
      <c r="K75" s="15"/>
      <c r="L75" s="15"/>
      <c r="M75" s="15"/>
      <c r="N75" s="15"/>
      <c r="O75" s="15"/>
      <c r="P75" s="15"/>
    </row>
    <row r="76" spans="1:16" x14ac:dyDescent="0.3">
      <c r="A76" s="15"/>
      <c r="B76" s="15"/>
      <c r="C76" s="15"/>
      <c r="D76" s="18" t="s">
        <v>224</v>
      </c>
      <c r="E76" s="18"/>
      <c r="F76" s="18"/>
      <c r="G76" s="18"/>
      <c r="H76" s="18"/>
      <c r="I76" s="18"/>
      <c r="J76" s="18"/>
      <c r="K76" s="18"/>
      <c r="L76" s="18"/>
      <c r="M76" s="18"/>
      <c r="N76" s="15"/>
      <c r="O76" s="15"/>
      <c r="P76" s="15"/>
    </row>
  </sheetData>
  <mergeCells count="22">
    <mergeCell ref="P5:P8"/>
    <mergeCell ref="E4:K4"/>
    <mergeCell ref="D76:M76"/>
    <mergeCell ref="A5:A8"/>
    <mergeCell ref="B5:B8"/>
    <mergeCell ref="C5:C8"/>
    <mergeCell ref="D5:D8"/>
    <mergeCell ref="E5:I5"/>
    <mergeCell ref="E6:E8"/>
    <mergeCell ref="F6:F8"/>
    <mergeCell ref="G6:H6"/>
    <mergeCell ref="G7:G8"/>
    <mergeCell ref="H7:H8"/>
    <mergeCell ref="I6:I8"/>
    <mergeCell ref="J5:O5"/>
    <mergeCell ref="J6:J8"/>
    <mergeCell ref="O6:O8"/>
    <mergeCell ref="K6:K8"/>
    <mergeCell ref="L6:L8"/>
    <mergeCell ref="M6:N6"/>
    <mergeCell ref="M7:M8"/>
    <mergeCell ref="N7:N8"/>
  </mergeCells>
  <pageMargins left="0.19685039370078741" right="0.19685039370078741" top="0.98425196850393704" bottom="0.19685039370078741" header="0" footer="0"/>
  <pageSetup paperSize="9" scale="66"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dc:creator>
  <cp:lastModifiedBy>Finance</cp:lastModifiedBy>
  <cp:lastPrinted>2026-01-05T11:26:49Z</cp:lastPrinted>
  <dcterms:created xsi:type="dcterms:W3CDTF">2025-12-16T10:33:37Z</dcterms:created>
  <dcterms:modified xsi:type="dcterms:W3CDTF">2026-02-17T09:18:48Z</dcterms:modified>
</cp:coreProperties>
</file>